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RESOURCES\Audit tools\2017 NIV\"/>
    </mc:Choice>
  </mc:AlternateContent>
  <bookViews>
    <workbookView xWindow="0" yWindow="0" windowWidth="20490" windowHeight="6765"/>
  </bookViews>
  <sheets>
    <sheet name="Introduction" sheetId="2" r:id="rId1"/>
    <sheet name="Instructions" sheetId="3" r:id="rId2"/>
    <sheet name="Audit Tool" sheetId="6" r:id="rId3"/>
    <sheet name="Summary" sheetId="1" r:id="rId4"/>
    <sheet name="Recommendations" sheetId="4" r:id="rId5"/>
    <sheet name="Staff grades" sheetId="7" r:id="rId6"/>
    <sheet name="answer_sheet" sheetId="5" state="hidden" r:id="rId7"/>
  </sheets>
  <externalReferences>
    <externalReference r:id="rId8"/>
  </externalReferences>
  <definedNames>
    <definedName name="Answer1">answer_sheet!$A$2:$A$3</definedName>
    <definedName name="Answer2">'[1]answer sheet'!$A$3:$A$5</definedName>
    <definedName name="Answer3">answer_sheet!$C$2:$C$3</definedName>
    <definedName name="Answer3a">'[1]answer sheet'!#REF!</definedName>
    <definedName name="Asnwer10">#REF!</definedName>
    <definedName name="OLE_LINK3" localSheetId="4">Recommendations!#REF!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9" i="6" l="1"/>
  <c r="AA10" i="6"/>
  <c r="AA11" i="6"/>
  <c r="AA12" i="6"/>
  <c r="AA13" i="6"/>
  <c r="AA14" i="6"/>
  <c r="AA15" i="6"/>
  <c r="AA16" i="6"/>
  <c r="AA17" i="6"/>
  <c r="AA8" i="6"/>
  <c r="R12" i="1" l="1"/>
  <c r="K12" i="1"/>
  <c r="AF25" i="6" l="1"/>
  <c r="AE25" i="6"/>
  <c r="AD25" i="6"/>
  <c r="AC25" i="6"/>
  <c r="W25" i="6"/>
  <c r="D25" i="6"/>
  <c r="U19" i="6" l="1"/>
  <c r="V19" i="6"/>
  <c r="W19" i="6"/>
  <c r="X19" i="6"/>
  <c r="Y19" i="6"/>
  <c r="Z19" i="6"/>
  <c r="AA19" i="6"/>
  <c r="AC19" i="6"/>
  <c r="AD19" i="6"/>
  <c r="AE19" i="6"/>
  <c r="AF19" i="6"/>
  <c r="U21" i="6"/>
  <c r="V21" i="6"/>
  <c r="W21" i="6"/>
  <c r="X21" i="6"/>
  <c r="Y21" i="6"/>
  <c r="Z21" i="6"/>
  <c r="AA21" i="6"/>
  <c r="AC21" i="6"/>
  <c r="AD21" i="6"/>
  <c r="AE21" i="6"/>
  <c r="AF21" i="6"/>
  <c r="U25" i="6"/>
  <c r="V25" i="6"/>
  <c r="X25" i="6"/>
  <c r="Y25" i="6"/>
  <c r="Z25" i="6"/>
  <c r="AA25" i="6"/>
  <c r="U29" i="6"/>
  <c r="U24" i="6" s="1"/>
  <c r="V29" i="6"/>
  <c r="V24" i="6" s="1"/>
  <c r="W29" i="6"/>
  <c r="W24" i="6" s="1"/>
  <c r="X29" i="6"/>
  <c r="X24" i="6" s="1"/>
  <c r="Y29" i="6"/>
  <c r="Y24" i="6" s="1"/>
  <c r="Z29" i="6"/>
  <c r="Z24" i="6" s="1"/>
  <c r="AA29" i="6"/>
  <c r="AA24" i="6" s="1"/>
  <c r="AC29" i="6"/>
  <c r="AC24" i="6" s="1"/>
  <c r="AD29" i="6"/>
  <c r="AD24" i="6" s="1"/>
  <c r="AE29" i="6"/>
  <c r="AE24" i="6" s="1"/>
  <c r="AF29" i="6"/>
  <c r="AF24" i="6" s="1"/>
  <c r="E19" i="6"/>
  <c r="L19" i="6"/>
  <c r="M19" i="6"/>
  <c r="N19" i="6"/>
  <c r="O19" i="6"/>
  <c r="R19" i="6"/>
  <c r="E21" i="6"/>
  <c r="L21" i="6"/>
  <c r="M21" i="6"/>
  <c r="N21" i="6"/>
  <c r="O21" i="6"/>
  <c r="R21" i="6"/>
  <c r="E25" i="6"/>
  <c r="L25" i="6"/>
  <c r="M25" i="6"/>
  <c r="N25" i="6"/>
  <c r="O25" i="6"/>
  <c r="R25" i="6"/>
  <c r="E29" i="6"/>
  <c r="E24" i="6" s="1"/>
  <c r="L29" i="6"/>
  <c r="L24" i="6" s="1"/>
  <c r="M29" i="6"/>
  <c r="M24" i="6" s="1"/>
  <c r="N29" i="6"/>
  <c r="N24" i="6" s="1"/>
  <c r="O29" i="6"/>
  <c r="O24" i="6" s="1"/>
  <c r="R29" i="6"/>
  <c r="R24" i="6" s="1"/>
  <c r="AC23" i="6" l="1"/>
  <c r="AC20" i="6" s="1"/>
  <c r="Z23" i="6"/>
  <c r="Z20" i="6" s="1"/>
  <c r="Y23" i="6"/>
  <c r="Y20" i="6" s="1"/>
  <c r="X23" i="6"/>
  <c r="X20" i="6" s="1"/>
  <c r="W23" i="6"/>
  <c r="W20" i="6" s="1"/>
  <c r="R23" i="6"/>
  <c r="R22" i="6" s="1"/>
  <c r="E23" i="6"/>
  <c r="E22" i="6" s="1"/>
  <c r="U23" i="6"/>
  <c r="U20" i="6" s="1"/>
  <c r="AF23" i="6"/>
  <c r="AF20" i="6" s="1"/>
  <c r="AE23" i="6"/>
  <c r="AE20" i="6" s="1"/>
  <c r="AD23" i="6"/>
  <c r="AD20" i="6" s="1"/>
  <c r="AA23" i="6"/>
  <c r="AA20" i="6" s="1"/>
  <c r="V23" i="6"/>
  <c r="V20" i="6" s="1"/>
  <c r="O26" i="6"/>
  <c r="M23" i="6"/>
  <c r="M20" i="6" s="1"/>
  <c r="N23" i="6"/>
  <c r="N22" i="6" s="1"/>
  <c r="E26" i="6"/>
  <c r="O23" i="6"/>
  <c r="O22" i="6" s="1"/>
  <c r="M26" i="6"/>
  <c r="L23" i="6"/>
  <c r="L22" i="6" s="1"/>
  <c r="AE26" i="6"/>
  <c r="AC26" i="6"/>
  <c r="AA26" i="6"/>
  <c r="Y26" i="6"/>
  <c r="Y30" i="6" s="1"/>
  <c r="I14" i="1" s="1"/>
  <c r="W26" i="6"/>
  <c r="V26" i="6"/>
  <c r="AF26" i="6"/>
  <c r="AF30" i="6" s="1"/>
  <c r="AD26" i="6"/>
  <c r="Z26" i="6"/>
  <c r="X26" i="6"/>
  <c r="U26" i="6"/>
  <c r="AF22" i="6"/>
  <c r="R26" i="6"/>
  <c r="N26" i="6"/>
  <c r="L26" i="6"/>
  <c r="D29" i="6"/>
  <c r="D24" i="6" s="1"/>
  <c r="Z30" i="6" l="1"/>
  <c r="O11" i="1" s="1"/>
  <c r="W22" i="6"/>
  <c r="U30" i="6"/>
  <c r="L12" i="1" s="1"/>
  <c r="E20" i="6"/>
  <c r="U22" i="6"/>
  <c r="AD22" i="6"/>
  <c r="AD30" i="6"/>
  <c r="Q11" i="1" s="1"/>
  <c r="Q18" i="1" s="1"/>
  <c r="AC22" i="6"/>
  <c r="AC30" i="6"/>
  <c r="P11" i="1" s="1"/>
  <c r="P18" i="1" s="1"/>
  <c r="Z22" i="6"/>
  <c r="Y22" i="6"/>
  <c r="X22" i="6"/>
  <c r="X30" i="6"/>
  <c r="N11" i="1" s="1"/>
  <c r="N18" i="1" s="1"/>
  <c r="W30" i="6"/>
  <c r="M12" i="1" s="1"/>
  <c r="R20" i="6"/>
  <c r="R30" i="6" s="1"/>
  <c r="L11" i="1" s="1"/>
  <c r="AA30" i="6"/>
  <c r="O12" i="1" s="1"/>
  <c r="E30" i="6"/>
  <c r="I12" i="1" s="1"/>
  <c r="AA22" i="6"/>
  <c r="AE22" i="6"/>
  <c r="V30" i="6"/>
  <c r="M11" i="1" s="1"/>
  <c r="AE30" i="6"/>
  <c r="R11" i="1" s="1"/>
  <c r="R18" i="1" s="1"/>
  <c r="M30" i="6"/>
  <c r="K11" i="1" s="1"/>
  <c r="K18" i="1" s="1"/>
  <c r="V22" i="6"/>
  <c r="N20" i="6"/>
  <c r="N30" i="6" s="1"/>
  <c r="M22" i="6"/>
  <c r="O20" i="6"/>
  <c r="O30" i="6" s="1"/>
  <c r="I13" i="1" s="1"/>
  <c r="L20" i="6"/>
  <c r="L30" i="6" s="1"/>
  <c r="J11" i="1" s="1"/>
  <c r="J18" i="1" s="1"/>
  <c r="D21" i="6"/>
  <c r="D19" i="6"/>
  <c r="O18" i="1" l="1"/>
  <c r="M18" i="1"/>
  <c r="L18" i="1"/>
  <c r="D26" i="6"/>
  <c r="D23" i="6"/>
  <c r="D22" i="6" s="1"/>
  <c r="D20" i="6" l="1"/>
  <c r="D30" i="6" s="1"/>
  <c r="I11" i="1" s="1"/>
  <c r="I18" i="1" s="1"/>
</calcChain>
</file>

<file path=xl/sharedStrings.xml><?xml version="1.0" encoding="utf-8"?>
<sst xmlns="http://schemas.openxmlformats.org/spreadsheetml/2006/main" count="179" uniqueCount="154">
  <si>
    <t>Acute Non Invasive Ventilation</t>
  </si>
  <si>
    <t>Audit Toolkit</t>
  </si>
  <si>
    <r>
      <t xml:space="preserve">Thank you for downloading the toolkit for </t>
    </r>
    <r>
      <rPr>
        <i/>
        <sz val="11"/>
        <color theme="1"/>
        <rFont val="Calibri"/>
        <family val="2"/>
        <scheme val="minor"/>
      </rPr>
      <t xml:space="preserve">'Inspiring Change'.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</si>
  <si>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info@ncepod.org.uk</t>
  </si>
  <si>
    <t>Please complete as many questions which are applicable to the care of the patient</t>
  </si>
  <si>
    <t>For information on the recommendation to which each question assesses please click on the         button</t>
  </si>
  <si>
    <t>http://www.ncepod.org.uk/niv.html</t>
  </si>
  <si>
    <t>Instructions for completion</t>
  </si>
  <si>
    <t>Amending the tool to include more or less patients</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</si>
  <si>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</si>
  <si>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</si>
  <si>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</si>
  <si>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</si>
  <si>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</si>
  <si>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Principle recommendation</t>
  </si>
  <si>
    <t>Was NIV treatment started within 60 minutes of the first blood gas with pH&lt;7.35 and CO2 &gt;6kPa?</t>
  </si>
  <si>
    <t>All staff who prescribe/make changes to acute non-invasive ventilation treatment must have the required level of competency as stated in their hospital operational policy. A list of competent staff should be maintained.</t>
  </si>
  <si>
    <t>Were all staff who prescribed or made changes to acute NIV treatment competent to do so as stated in their operational policy?</t>
  </si>
  <si>
    <t>Was daily consultant review documented while the patient was on NIV?</t>
  </si>
  <si>
    <t>Did the patient have their vital signs recorded at least hourly until the respiratory acidosis had resolved?</t>
  </si>
  <si>
    <t>Answer3</t>
  </si>
  <si>
    <t>Male</t>
  </si>
  <si>
    <t>Yes</t>
  </si>
  <si>
    <t>Female</t>
  </si>
  <si>
    <t>No</t>
  </si>
  <si>
    <t>Inspiring Change</t>
  </si>
  <si>
    <t>Patient 1</t>
  </si>
  <si>
    <t>Patient 2</t>
  </si>
  <si>
    <t>Patient 3</t>
  </si>
  <si>
    <t>Patient 4</t>
  </si>
  <si>
    <t>Patient 5</t>
  </si>
  <si>
    <t>Patient 6</t>
  </si>
  <si>
    <t>Patient 7</t>
  </si>
  <si>
    <t>Patient 8</t>
  </si>
  <si>
    <t>Patient 9</t>
  </si>
  <si>
    <t>Yes n</t>
  </si>
  <si>
    <t>Yes %</t>
  </si>
  <si>
    <t>No n</t>
  </si>
  <si>
    <t>No %</t>
  </si>
  <si>
    <t>Sub total</t>
  </si>
  <si>
    <t>No data/Not answered</t>
  </si>
  <si>
    <t>If the patient attended the Emergency Department</t>
  </si>
  <si>
    <t>Time/date patient formally admitted on to a ward</t>
  </si>
  <si>
    <t>Recommendation 8</t>
  </si>
  <si>
    <t>Recommendation 9</t>
  </si>
  <si>
    <t>Recommendation 5</t>
  </si>
  <si>
    <t>Patient details</t>
  </si>
  <si>
    <t>Age (on day 1 of first hospital admission during the study period) - years</t>
  </si>
  <si>
    <t>Gender</t>
  </si>
  <si>
    <t>Time of initial triage assessment</t>
  </si>
  <si>
    <t>Date of initial triage assessment</t>
  </si>
  <si>
    <t>Initial triage observations: SpO2</t>
  </si>
  <si>
    <t>Initial NEWS score at initial triage</t>
  </si>
  <si>
    <t>Time of admission</t>
  </si>
  <si>
    <t>Date of admission</t>
  </si>
  <si>
    <t>Did the patient have an advance directive in place prior to starting NIV?</t>
  </si>
  <si>
    <t>Was a treatment escalation plan documented prior to starting NIV treatment?</t>
  </si>
  <si>
    <t>Time when NIV was started</t>
  </si>
  <si>
    <t>Date when NIV was started</t>
  </si>
  <si>
    <t>Do you consider there was a delay in starting NIV?</t>
  </si>
  <si>
    <r>
      <t xml:space="preserve">Blood gas analysis: at or closest to 1 hour from NIV initiation: </t>
    </r>
    <r>
      <rPr>
        <b/>
        <sz val="11"/>
        <color theme="1"/>
        <rFont val="Calibri"/>
        <family val="2"/>
        <scheme val="minor"/>
      </rPr>
      <t>time</t>
    </r>
  </si>
  <si>
    <r>
      <t xml:space="preserve">Blood gas analysis: at or closest to 1 hour from NIV initiation: </t>
    </r>
    <r>
      <rPr>
        <b/>
        <sz val="11"/>
        <color theme="1"/>
        <rFont val="Calibri"/>
        <family val="2"/>
        <scheme val="minor"/>
      </rPr>
      <t>date</t>
    </r>
  </si>
  <si>
    <t>Did specialist consultant review take place within 14 hours?</t>
  </si>
  <si>
    <t>Was the oxygen saturation maintained between 88 and 92% during treatment with NIV?</t>
  </si>
  <si>
    <t xml:space="preserve">Were all ventilator settings documented? </t>
  </si>
  <si>
    <t>If the patient had acute ventilatory failure and evidence of pneumonia: was NIV an appropriate treatment in this case?</t>
  </si>
  <si>
    <t>Was there a documented decision about appropriateness of NIV on future admissions?</t>
  </si>
  <si>
    <t>Was an advance care plan/treatment escalation plan documented prior to discharge or on follow up?</t>
  </si>
  <si>
    <t>hh:mm</t>
  </si>
  <si>
    <t>dd/mm/yyyy</t>
  </si>
  <si>
    <t>In line with current British Thoracic Society guidelines, patients with known chronic obstructive pulmonary disease, or other known risk factors for hypercapnic respiratory failure, should have an oxygen saturation of 88-92% maintained, both prior to admission and on admission to hospital. The device used for oxygen delivery, the concentration of oxygen administered and the target saturation should be documented in the relevant patient record.</t>
  </si>
  <si>
    <t>Treatment with acute non-invasive ventilation (NIV) must be started within a maximum of one hour of the blood gas measurement that identified the need for it, regardless of the patient’s location. A service model whereby the NIV machine is taken to the patient to start treatment prior to transfer for ongoing ventilation will improve access to acute NIV.</t>
  </si>
  <si>
    <t>All patients treated with acute non-invasive ventilation (NIV) must have a treatment escalation plan in place prior to starting treatment. This should be considered part of the prescription for acute NIV and include plans in relation to: a. Escalation to critical care; b. Appropriateness of invasive ventilation; and c. Ceilings of treatment. This should take into account: d. The underlying diagnosis; e. The risk of acute NIV failure; and f. The overall management plan.</t>
  </si>
  <si>
    <t>All patients treated with acute non-invasive ventilation (NIV) must be discussed with a specialist competent in the management of acute NIV at the time treatment is started or at the earliest opportunity afterwards. Consultant specialist review to plan ongoing treatment should take place within a maximum of 14 hours.</t>
  </si>
  <si>
    <t>All patients receiving acute non-invasive ventilation (NIV) should receive, as a minimum, daily consultant review while they remain on ventilation. This consultant must be competent in acute NIV management.</t>
  </si>
  <si>
    <t>All patients treated with acute non-invasive ventilation must have their vital signs recorded at least hourly until the respiratory acidosis has resolved. A standardised approach such as the National Early Warning Score is recommended.</t>
  </si>
  <si>
    <t>Documentation of all changes to ventilator settings is essential and the use of a standardised proforma is recommended.</t>
  </si>
  <si>
    <t>Following an acute non-invasive ventilation episode, a structured plan for future treatment should be discussed with the patient and/or carer either at the point of discharge from hospital or at subsequent follow-up. This must be documented and a copy of the plan given to the patient and to the patient’s general practitioner.</t>
  </si>
  <si>
    <t>In the absence of a recognised indication for acute non-invasive ventilation (e.g. chronic obstructive pulmonary disease) patients with acute ventilatory failure and evidence of pneumonia have a high risk of death and acute NIV should not be considered standard treatment. Escalation of treatment should be actively considered. There should be close liaison between senior members of the medical and critical care teams to agree the most appropriate approach to management.</t>
  </si>
  <si>
    <t>yes</t>
  </si>
  <si>
    <t>Answer1_gender</t>
  </si>
  <si>
    <t>Answer2</t>
  </si>
  <si>
    <t>Not applicable</t>
  </si>
  <si>
    <r>
      <t xml:space="preserve">Was the oxygen saturation maintained between 88% and 92% </t>
    </r>
    <r>
      <rPr>
        <b/>
        <sz val="11"/>
        <color theme="1"/>
        <rFont val="Calibri"/>
        <family val="2"/>
        <scheme val="minor"/>
      </rPr>
      <t>PRIOR</t>
    </r>
    <r>
      <rPr>
        <sz val="11"/>
        <color theme="1"/>
        <rFont val="Calibri"/>
        <family val="2"/>
        <scheme val="minor"/>
      </rPr>
      <t xml:space="preserve"> to arrival in hospital?</t>
    </r>
  </si>
  <si>
    <r>
      <t xml:space="preserve">Was the oxygen saturation maintained between 88% and 92% </t>
    </r>
    <r>
      <rPr>
        <b/>
        <sz val="11"/>
        <color theme="1"/>
        <rFont val="Calibri"/>
        <family val="2"/>
        <scheme val="minor"/>
      </rPr>
      <t>ON</t>
    </r>
    <r>
      <rPr>
        <sz val="11"/>
        <color theme="1"/>
        <rFont val="Calibri"/>
        <family val="2"/>
        <scheme val="minor"/>
      </rPr>
      <t xml:space="preserve"> arrival in hospital?</t>
    </r>
  </si>
  <si>
    <t>Answer4</t>
  </si>
  <si>
    <t>Was the oxygen saturation maintained between 88% and 92% in hospital prior to NIV treatment?</t>
  </si>
  <si>
    <t>consultant (medical and surgical specialties)</t>
  </si>
  <si>
    <t>staff grade/associate specialist/specialty doctor</t>
  </si>
  <si>
    <t>trainee with CCT</t>
  </si>
  <si>
    <t>Answer6</t>
  </si>
  <si>
    <t>Not applicable - patient died soon after admission</t>
  </si>
  <si>
    <t>senior specialist trainee (ST3+ or equivalent)</t>
  </si>
  <si>
    <t>junior specialist trainee (ST1 &amp; ST2 or CT equivalent)</t>
  </si>
  <si>
    <t>basic grade (HO/FY1, SHO/FY2, or equivalent)</t>
  </si>
  <si>
    <t>specialist nurse (nurse consultant, nurse practitioner, clinical nurse specialist)</t>
  </si>
  <si>
    <t>senior staff nurse, enrolled nurse (EN) etc</t>
  </si>
  <si>
    <t>1st level nurse, staff nurse (RGN)</t>
  </si>
  <si>
    <t>physiotherapist</t>
  </si>
  <si>
    <t>non-registered staff (HCA, therapy assistant etc)</t>
  </si>
  <si>
    <t>Answer7</t>
  </si>
  <si>
    <t>Answer8</t>
  </si>
  <si>
    <t>Not applicable - the patient died</t>
  </si>
  <si>
    <t>This toolkit can be used in conjunction with the Self Assessment Checklist. This can be found by clicking on the report image or at:</t>
  </si>
  <si>
    <t>NCEPOD does not ask for any of this data back; it is for each Trust/Board to make a judgement as to whether they are meeting recommendations.</t>
  </si>
  <si>
    <t>Number of cases included in audit</t>
  </si>
  <si>
    <t>No data</t>
  </si>
  <si>
    <t>21b</t>
  </si>
  <si>
    <t>12b</t>
  </si>
  <si>
    <t>3a</t>
  </si>
  <si>
    <t>3b</t>
  </si>
  <si>
    <t>4a</t>
  </si>
  <si>
    <t>4b</t>
  </si>
  <si>
    <t>7a</t>
  </si>
  <si>
    <t>7b</t>
  </si>
  <si>
    <t>12a</t>
  </si>
  <si>
    <t>14a</t>
  </si>
  <si>
    <t>14b</t>
  </si>
  <si>
    <t>21a</t>
  </si>
  <si>
    <t>If YES, was a standardised proforma used to do so?</t>
  </si>
  <si>
    <t>Question number</t>
  </si>
  <si>
    <t>Recommendation - Sub criteria questions (score)</t>
  </si>
  <si>
    <t>RAG system (NCEPOD recommends these are set at the following limits, however these can be adapted by your Trust where appropriate by amending the thresholds as required)</t>
  </si>
  <si>
    <t>%</t>
  </si>
  <si>
    <t>Green</t>
  </si>
  <si>
    <t>Amber</t>
  </si>
  <si>
    <t>Average % of recommendation</t>
  </si>
  <si>
    <t>Recommendation - Sub criteria question number (reference only)</t>
  </si>
  <si>
    <t>Red</t>
  </si>
  <si>
    <t>50-99</t>
  </si>
  <si>
    <t>0-49</t>
  </si>
  <si>
    <t>Summary data is given in the last worksheet "Summary".</t>
  </si>
  <si>
    <t>Was the patient discussed with a specialist competent in acute NIV management at the time NIV was initiated?</t>
  </si>
  <si>
    <t>Not applicable - no acute ventilatory failure and evidence of pneumonia</t>
  </si>
  <si>
    <r>
      <t xml:space="preserve">This data collection tool is made up of questions which can be used to assess how well your Trust is meeting recommendations made in </t>
    </r>
    <r>
      <rPr>
        <i/>
        <sz val="11"/>
        <color theme="1"/>
        <rFont val="Calibri"/>
        <family val="2"/>
        <scheme val="minor"/>
      </rPr>
      <t>"</t>
    </r>
    <r>
      <rPr>
        <b/>
        <i/>
        <sz val="11"/>
        <color theme="1"/>
        <rFont val="Calibri"/>
        <family val="2"/>
        <scheme val="minor"/>
      </rPr>
      <t>Inspiring Change</t>
    </r>
    <r>
      <rPr>
        <i/>
        <sz val="11"/>
        <color theme="1"/>
        <rFont val="Calibri"/>
        <family val="2"/>
        <scheme val="minor"/>
      </rPr>
      <t>"</t>
    </r>
  </si>
  <si>
    <t>If the audit is undertaken on less than 10 patients, please delete the extra rows.</t>
  </si>
  <si>
    <t>For information on the recommendation to which each question assesses please click on the         button. This will take you to the Recommendations worksheet. Please click on the Audit tool tab to return to the main audit tool section.</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</si>
  <si>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</si>
  <si>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t>Recommendation number</t>
  </si>
  <si>
    <r>
      <t xml:space="preserve">Patient 10                                              </t>
    </r>
    <r>
      <rPr>
        <i/>
        <sz val="11"/>
        <color theme="1"/>
        <rFont val="Calibri"/>
        <family val="2"/>
        <scheme val="minor"/>
      </rPr>
      <t>(this tool has been set up for up to 10 patients. If inserting details of more patients, add rows above this row so that the formulae below are not affected)</t>
    </r>
  </si>
  <si>
    <t>Recommendation number in audit tool</t>
  </si>
  <si>
    <t>Recommendation number in the published report</t>
  </si>
  <si>
    <t>Recommendation 1</t>
  </si>
  <si>
    <t>Recommendation 3</t>
  </si>
  <si>
    <t>Recommendation 2</t>
  </si>
  <si>
    <t>Recommendation 7</t>
  </si>
  <si>
    <t>Recommendation 6</t>
  </si>
  <si>
    <t>Recommendation 10</t>
  </si>
  <si>
    <t>Staff grades (question 22 in Audit Tool worksheet)</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</si>
  <si>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</si>
  <si>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Who was responsible for changing the ventilator settings? Please provide specialty - nursing/physio/medical AND grade e.g. nursing - consultant (please see Staff grades worksheet for a list)</t>
  </si>
  <si>
    <t>Number of cases (overall percentage for radar chart in Summary worksheet)</t>
  </si>
  <si>
    <t>Recommendation 4</t>
  </si>
  <si>
    <t>not recorded</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</si>
</sst>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sz val="9"/>
      <color theme="1"/>
      <name val="Arial"/>
      <family val="2"/>
    </font>
    <font>
      <b/>
      <sz val="14"/>
      <name val="Calibri"/>
      <family val="2"/>
      <scheme val="minor"/>
    </font>
    <font>
      <b/>
      <sz val="11"/>
      <name val="Calibri"/>
      <family val="2"/>
      <scheme val="minor"/>
    </font>
    <font>
      <sz val="11"/>
      <name val="Calibri"/>
      <family val="2"/>
      <scheme val="minor"/>
    </font>
    <font>
      <b/>
      <i/>
      <sz val="11"/>
      <color theme="1"/>
      <name val="Calibri"/>
      <family val="2"/>
      <scheme val="minor"/>
    </font>
    <font>
      <sz val="11"/>
      <color theme="0"/>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53">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0" fillId="2" borderId="0" xfId="0" applyFill="1" applyAlignment="1" applyProtection="1">
      <alignment vertical="top" wrapText="1"/>
      <protection locked="0"/>
    </xf>
    <xf numFmtId="0" fontId="6" fillId="2" borderId="0" xfId="1" applyFill="1" applyAlignment="1" applyProtection="1">
      <protection locked="0"/>
    </xf>
    <xf numFmtId="0" fontId="0" fillId="2" borderId="0" xfId="0" applyFill="1" applyAlignment="1" applyProtection="1">
      <alignment wrapText="1"/>
      <protection locked="0"/>
    </xf>
    <xf numFmtId="0" fontId="6" fillId="0" borderId="0" xfId="1" applyFill="1" applyAlignment="1" applyProtection="1"/>
    <xf numFmtId="0" fontId="3" fillId="2" borderId="0" xfId="0" applyFont="1" applyFill="1"/>
    <xf numFmtId="0" fontId="0" fillId="2" borderId="0" xfId="0" applyFill="1" applyAlignment="1">
      <alignment wrapText="1"/>
    </xf>
    <xf numFmtId="0" fontId="2" fillId="2" borderId="0" xfId="0" applyFont="1" applyFill="1" applyProtection="1"/>
    <xf numFmtId="0" fontId="0" fillId="2" borderId="0" xfId="0" applyFill="1" applyProtection="1"/>
    <xf numFmtId="0" fontId="0" fillId="2" borderId="0" xfId="0" applyFill="1" applyAlignment="1" applyProtection="1">
      <alignment wrapText="1"/>
    </xf>
    <xf numFmtId="0" fontId="0" fillId="2" borderId="0" xfId="0" applyFont="1" applyFill="1" applyProtection="1"/>
    <xf numFmtId="0" fontId="2" fillId="2" borderId="0" xfId="0" applyFont="1" applyFill="1"/>
    <xf numFmtId="0" fontId="10" fillId="2" borderId="5" xfId="0" applyFont="1" applyFill="1" applyBorder="1" applyAlignment="1">
      <alignment horizontal="left"/>
    </xf>
    <xf numFmtId="0" fontId="9" fillId="2" borderId="8" xfId="0" applyFont="1" applyFill="1" applyBorder="1" applyAlignment="1">
      <alignment horizontal="center"/>
    </xf>
    <xf numFmtId="0" fontId="2" fillId="0" borderId="7" xfId="0" applyFont="1" applyBorder="1" applyAlignment="1">
      <alignment horizontal="center"/>
    </xf>
    <xf numFmtId="0" fontId="0" fillId="0" borderId="1" xfId="0" applyFont="1" applyBorder="1" applyAlignment="1">
      <alignment horizontal="center" vertical="top" wrapText="1"/>
    </xf>
    <xf numFmtId="0" fontId="1" fillId="0" borderId="0" xfId="0" applyFont="1" applyAlignment="1">
      <alignment horizontal="left"/>
    </xf>
    <xf numFmtId="0" fontId="0" fillId="0" borderId="0" xfId="0" applyFont="1" applyFill="1" applyAlignment="1">
      <alignment horizontal="left" vertical="top" wrapText="1"/>
    </xf>
    <xf numFmtId="1" fontId="9" fillId="0" borderId="1" xfId="0" applyNumberFormat="1" applyFont="1" applyFill="1" applyBorder="1" applyAlignment="1">
      <alignment horizontal="left"/>
    </xf>
    <xf numFmtId="1" fontId="10" fillId="0" borderId="1" xfId="0" applyNumberFormat="1" applyFont="1" applyFill="1" applyBorder="1" applyAlignment="1">
      <alignment horizontal="left"/>
    </xf>
    <xf numFmtId="0" fontId="0" fillId="2" borderId="0" xfId="0" applyFont="1" applyFill="1" applyAlignment="1">
      <alignment horizontal="left"/>
    </xf>
    <xf numFmtId="0" fontId="0" fillId="0" borderId="0" xfId="0" applyAlignment="1">
      <alignment horizontal="center"/>
    </xf>
    <xf numFmtId="0" fontId="2" fillId="2" borderId="16" xfId="0" applyFont="1" applyFill="1" applyBorder="1" applyAlignment="1">
      <alignment horizontal="center"/>
    </xf>
    <xf numFmtId="0" fontId="0" fillId="4" borderId="1" xfId="0" applyFill="1" applyBorder="1" applyAlignment="1">
      <alignment horizontal="center"/>
    </xf>
    <xf numFmtId="0" fontId="0" fillId="4" borderId="15" xfId="0" applyFill="1" applyBorder="1" applyAlignment="1">
      <alignment horizontal="center"/>
    </xf>
    <xf numFmtId="0" fontId="1" fillId="2" borderId="10" xfId="0" applyFont="1" applyFill="1" applyBorder="1" applyAlignment="1">
      <alignment horizontal="left"/>
    </xf>
    <xf numFmtId="0" fontId="0" fillId="0" borderId="15" xfId="0" applyFont="1" applyBorder="1" applyAlignment="1">
      <alignment horizontal="center" vertical="top" wrapText="1"/>
    </xf>
    <xf numFmtId="0" fontId="9" fillId="2" borderId="7" xfId="0" applyFont="1" applyFill="1" applyBorder="1" applyAlignment="1">
      <alignment horizontal="center"/>
    </xf>
    <xf numFmtId="0" fontId="0" fillId="0" borderId="2" xfId="0" applyFont="1" applyBorder="1" applyAlignment="1">
      <alignment horizontal="center" vertical="top" wrapText="1"/>
    </xf>
    <xf numFmtId="0" fontId="0" fillId="2" borderId="2" xfId="0" applyFont="1" applyFill="1" applyBorder="1" applyAlignment="1">
      <alignment horizontal="center" vertical="top"/>
    </xf>
    <xf numFmtId="0" fontId="0" fillId="2" borderId="12" xfId="0" applyFont="1" applyFill="1" applyBorder="1" applyAlignment="1">
      <alignment horizontal="center" vertical="top"/>
    </xf>
    <xf numFmtId="0" fontId="0" fillId="2" borderId="4" xfId="0" applyFont="1" applyFill="1" applyBorder="1" applyAlignment="1">
      <alignment horizontal="center" vertical="top"/>
    </xf>
    <xf numFmtId="0" fontId="0" fillId="2" borderId="24" xfId="0" applyFont="1" applyFill="1" applyBorder="1" applyAlignment="1">
      <alignment horizontal="center" vertical="top"/>
    </xf>
    <xf numFmtId="0" fontId="0" fillId="2" borderId="15" xfId="0" applyFont="1" applyFill="1" applyBorder="1" applyAlignment="1">
      <alignment horizontal="center" vertical="top"/>
    </xf>
    <xf numFmtId="0" fontId="0" fillId="2" borderId="1" xfId="0" applyFont="1" applyFill="1" applyBorder="1" applyAlignment="1">
      <alignment horizontal="center" vertical="top"/>
    </xf>
    <xf numFmtId="0" fontId="0" fillId="0" borderId="12" xfId="0" applyFont="1" applyBorder="1" applyAlignment="1">
      <alignment horizontal="center" vertical="top"/>
    </xf>
    <xf numFmtId="0" fontId="0" fillId="0" borderId="12" xfId="0" applyFont="1" applyBorder="1" applyAlignment="1">
      <alignment horizontal="center" vertical="top" wrapText="1"/>
    </xf>
    <xf numFmtId="0" fontId="0" fillId="0" borderId="0" xfId="0" applyFont="1" applyAlignment="1">
      <alignment horizontal="center" vertical="top"/>
    </xf>
    <xf numFmtId="0" fontId="0" fillId="2" borderId="0" xfId="0" applyFill="1" applyAlignment="1">
      <alignment horizontal="center"/>
    </xf>
    <xf numFmtId="0" fontId="0" fillId="0" borderId="24" xfId="0" applyFont="1" applyBorder="1" applyAlignment="1">
      <alignment horizontal="center" vertical="top" wrapText="1"/>
    </xf>
    <xf numFmtId="0" fontId="0" fillId="0" borderId="9" xfId="0"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xf>
    <xf numFmtId="0" fontId="0" fillId="0" borderId="7" xfId="0" applyBorder="1" applyAlignment="1">
      <alignment horizontal="center"/>
    </xf>
    <xf numFmtId="0" fontId="0" fillId="2" borderId="29" xfId="0" applyFont="1" applyFill="1" applyBorder="1" applyAlignment="1">
      <alignment horizontal="center" vertical="top"/>
    </xf>
    <xf numFmtId="0" fontId="0" fillId="0" borderId="1" xfId="0" applyFont="1" applyBorder="1" applyAlignment="1">
      <alignment horizontal="center" vertical="top"/>
    </xf>
    <xf numFmtId="0" fontId="9" fillId="0" borderId="7" xfId="0" applyFont="1" applyFill="1" applyBorder="1" applyAlignment="1">
      <alignment horizontal="center"/>
    </xf>
    <xf numFmtId="0" fontId="2" fillId="2" borderId="3" xfId="0" applyFont="1" applyFill="1" applyBorder="1" applyAlignment="1">
      <alignment horizontal="left" vertical="top"/>
    </xf>
    <xf numFmtId="0" fontId="10" fillId="2" borderId="0" xfId="0" applyFont="1" applyFill="1" applyAlignment="1">
      <alignment horizontal="left"/>
    </xf>
    <xf numFmtId="0" fontId="0" fillId="0" borderId="0" xfId="0" applyAlignment="1">
      <alignment horizontal="left"/>
    </xf>
    <xf numFmtId="0" fontId="9" fillId="2" borderId="3" xfId="0" applyFont="1" applyFill="1" applyBorder="1" applyAlignment="1">
      <alignment horizontal="left"/>
    </xf>
    <xf numFmtId="0" fontId="10" fillId="2" borderId="1" xfId="0" applyFont="1" applyFill="1" applyBorder="1" applyAlignment="1">
      <alignment horizontal="left" vertical="top" wrapText="1"/>
    </xf>
    <xf numFmtId="0" fontId="0" fillId="0" borderId="0" xfId="0" applyBorder="1" applyAlignment="1">
      <alignment horizontal="left"/>
    </xf>
    <xf numFmtId="0" fontId="1" fillId="2" borderId="0" xfId="0" applyFont="1" applyFill="1" applyAlignment="1">
      <alignment horizontal="left"/>
    </xf>
    <xf numFmtId="0" fontId="0" fillId="0" borderId="6" xfId="0" applyBorder="1" applyAlignment="1">
      <alignment horizontal="center"/>
    </xf>
    <xf numFmtId="0" fontId="10" fillId="0" borderId="17" xfId="0" applyFont="1" applyFill="1" applyBorder="1" applyAlignment="1">
      <alignment horizontal="center"/>
    </xf>
    <xf numFmtId="0" fontId="10" fillId="0" borderId="18" xfId="0" applyFont="1" applyFill="1" applyBorder="1" applyAlignment="1">
      <alignment horizontal="center"/>
    </xf>
    <xf numFmtId="0" fontId="10" fillId="2" borderId="21" xfId="0" applyFont="1" applyFill="1" applyBorder="1" applyAlignment="1">
      <alignment horizontal="center"/>
    </xf>
    <xf numFmtId="0" fontId="10" fillId="2" borderId="22" xfId="0" applyFont="1" applyFill="1" applyBorder="1" applyAlignment="1">
      <alignment horizontal="center"/>
    </xf>
    <xf numFmtId="0" fontId="10" fillId="2" borderId="23" xfId="0" applyFont="1" applyFill="1" applyBorder="1" applyAlignment="1">
      <alignment horizontal="center"/>
    </xf>
    <xf numFmtId="0" fontId="10" fillId="2" borderId="25" xfId="0" applyFont="1" applyFill="1" applyBorder="1" applyAlignment="1">
      <alignment horizontal="center"/>
    </xf>
    <xf numFmtId="0" fontId="10" fillId="2" borderId="26" xfId="0" applyFont="1" applyFill="1" applyBorder="1" applyAlignment="1">
      <alignment horizontal="center"/>
    </xf>
    <xf numFmtId="0" fontId="10" fillId="2" borderId="18" xfId="0" applyFont="1" applyFill="1" applyBorder="1" applyAlignment="1">
      <alignment horizontal="center"/>
    </xf>
    <xf numFmtId="0" fontId="10" fillId="2" borderId="17" xfId="0" applyFont="1" applyFill="1" applyBorder="1" applyAlignment="1">
      <alignment horizontal="center"/>
    </xf>
    <xf numFmtId="0" fontId="10" fillId="2" borderId="27" xfId="0" applyFont="1" applyFill="1" applyBorder="1" applyAlignment="1">
      <alignment horizontal="center"/>
    </xf>
    <xf numFmtId="20" fontId="0" fillId="0" borderId="0" xfId="0" applyNumberFormat="1" applyAlignment="1">
      <alignment horizontal="center"/>
    </xf>
    <xf numFmtId="14" fontId="0" fillId="0" borderId="0" xfId="0" applyNumberFormat="1" applyAlignment="1">
      <alignment horizontal="center"/>
    </xf>
    <xf numFmtId="0" fontId="0" fillId="0" borderId="0" xfId="0" applyFill="1" applyAlignment="1">
      <alignment horizontal="center"/>
    </xf>
    <xf numFmtId="0" fontId="0" fillId="0" borderId="0" xfId="0" applyFill="1" applyBorder="1" applyAlignment="1">
      <alignment horizontal="center"/>
    </xf>
    <xf numFmtId="0" fontId="0" fillId="0" borderId="0" xfId="0" applyBorder="1" applyAlignment="1">
      <alignment horizontal="center"/>
    </xf>
    <xf numFmtId="1" fontId="0" fillId="0" borderId="0" xfId="0" applyNumberFormat="1" applyAlignment="1">
      <alignment horizontal="left"/>
    </xf>
    <xf numFmtId="0" fontId="0" fillId="5" borderId="0" xfId="0" applyFill="1" applyAlignment="1">
      <alignment horizontal="center"/>
    </xf>
    <xf numFmtId="0" fontId="0" fillId="0" borderId="30" xfId="0" applyBorder="1" applyAlignment="1">
      <alignment horizontal="center"/>
    </xf>
    <xf numFmtId="0" fontId="9" fillId="2" borderId="9" xfId="0" applyFont="1" applyFill="1" applyBorder="1" applyAlignment="1">
      <alignment horizontal="center"/>
    </xf>
    <xf numFmtId="0" fontId="9" fillId="0" borderId="9" xfId="0" applyFont="1" applyFill="1" applyBorder="1" applyAlignment="1">
      <alignment horizontal="center"/>
    </xf>
    <xf numFmtId="0" fontId="1" fillId="2" borderId="1" xfId="0" applyFont="1" applyFill="1" applyBorder="1" applyAlignment="1">
      <alignment horizontal="left"/>
    </xf>
    <xf numFmtId="0" fontId="10" fillId="2" borderId="31" xfId="0" applyFont="1" applyFill="1" applyBorder="1" applyAlignment="1">
      <alignment horizontal="center"/>
    </xf>
    <xf numFmtId="0" fontId="0" fillId="0" borderId="29" xfId="0" applyFont="1" applyBorder="1" applyAlignment="1">
      <alignment horizontal="center" vertical="top" wrapText="1"/>
    </xf>
    <xf numFmtId="0" fontId="0" fillId="5" borderId="33" xfId="0" applyFill="1" applyBorder="1" applyAlignment="1">
      <alignment horizontal="center"/>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34" xfId="0" applyFill="1" applyBorder="1" applyAlignment="1">
      <alignment horizontal="center"/>
    </xf>
    <xf numFmtId="0" fontId="0" fillId="5" borderId="4" xfId="0" applyFill="1" applyBorder="1" applyAlignment="1">
      <alignment horizontal="center"/>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0" borderId="35" xfId="0" applyFont="1" applyFill="1" applyBorder="1" applyAlignment="1">
      <alignment horizontal="left" vertical="top" wrapText="1"/>
    </xf>
    <xf numFmtId="0" fontId="0" fillId="0" borderId="36" xfId="0" applyFill="1" applyBorder="1" applyAlignment="1">
      <alignment horizontal="left" vertical="top" wrapText="1"/>
    </xf>
    <xf numFmtId="0" fontId="0" fillId="0" borderId="32" xfId="0" applyFont="1" applyBorder="1" applyAlignment="1">
      <alignment horizontal="left" vertical="top" wrapText="1"/>
    </xf>
    <xf numFmtId="0" fontId="0" fillId="0" borderId="37" xfId="0" applyFont="1" applyBorder="1" applyAlignment="1">
      <alignment horizontal="left" vertical="top" wrapText="1"/>
    </xf>
    <xf numFmtId="0" fontId="0" fillId="2" borderId="14" xfId="0" applyFill="1" applyBorder="1" applyAlignment="1">
      <alignment horizontal="left" vertical="top" wrapText="1"/>
    </xf>
    <xf numFmtId="0" fontId="0" fillId="2" borderId="32" xfId="0" applyFont="1" applyFill="1" applyBorder="1" applyAlignment="1">
      <alignment horizontal="left" vertical="top" wrapText="1"/>
    </xf>
    <xf numFmtId="0" fontId="0" fillId="0" borderId="35" xfId="0" applyFill="1" applyBorder="1" applyAlignment="1">
      <alignment horizontal="left" vertical="top" wrapText="1"/>
    </xf>
    <xf numFmtId="0" fontId="0" fillId="0" borderId="32" xfId="0" applyFont="1" applyFill="1" applyBorder="1" applyAlignment="1">
      <alignment horizontal="left" vertical="top" wrapText="1"/>
    </xf>
    <xf numFmtId="0" fontId="0" fillId="0" borderId="36" xfId="0" applyFont="1" applyFill="1" applyBorder="1" applyAlignment="1">
      <alignment horizontal="left" vertical="top" wrapText="1"/>
    </xf>
    <xf numFmtId="0" fontId="0" fillId="2" borderId="37" xfId="0" applyFont="1" applyFill="1" applyBorder="1" applyAlignment="1">
      <alignment horizontal="left" vertical="top" wrapText="1"/>
    </xf>
    <xf numFmtId="0" fontId="0" fillId="0" borderId="14" xfId="0" applyFont="1" applyBorder="1" applyAlignment="1">
      <alignment horizontal="left" vertical="top" wrapText="1"/>
    </xf>
    <xf numFmtId="0" fontId="0" fillId="0" borderId="0" xfId="0" applyFont="1" applyFill="1" applyAlignment="1">
      <alignment horizontal="center"/>
    </xf>
    <xf numFmtId="0" fontId="7" fillId="0" borderId="15"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Fill="1" applyAlignment="1">
      <alignment horizontal="left" vertical="top" wrapText="1"/>
    </xf>
    <xf numFmtId="0" fontId="2" fillId="0" borderId="0" xfId="0" applyFont="1"/>
    <xf numFmtId="1" fontId="2" fillId="4" borderId="1" xfId="0" applyNumberFormat="1" applyFont="1" applyFill="1" applyBorder="1" applyAlignment="1">
      <alignment horizontal="center"/>
    </xf>
    <xf numFmtId="1" fontId="2" fillId="0" borderId="0" xfId="0" applyNumberFormat="1" applyFont="1"/>
    <xf numFmtId="1" fontId="2" fillId="2" borderId="0" xfId="0" applyNumberFormat="1" applyFont="1" applyFill="1"/>
    <xf numFmtId="1" fontId="9" fillId="3" borderId="1" xfId="0" applyNumberFormat="1" applyFont="1" applyFill="1" applyBorder="1" applyAlignment="1">
      <alignment horizontal="center"/>
    </xf>
    <xf numFmtId="0" fontId="14" fillId="2" borderId="1" xfId="0" applyFont="1" applyFill="1" applyBorder="1"/>
    <xf numFmtId="1" fontId="14" fillId="2" borderId="1" xfId="0" applyNumberFormat="1" applyFont="1" applyFill="1" applyBorder="1"/>
    <xf numFmtId="0" fontId="13" fillId="2" borderId="1" xfId="0" applyFont="1" applyFill="1" applyBorder="1"/>
    <xf numFmtId="1" fontId="13" fillId="2" borderId="1" xfId="0" applyNumberFormat="1" applyFont="1" applyFill="1" applyBorder="1" applyAlignment="1">
      <alignment horizontal="right"/>
    </xf>
    <xf numFmtId="0" fontId="15" fillId="0" borderId="1" xfId="0" applyFont="1" applyBorder="1"/>
    <xf numFmtId="0" fontId="15" fillId="0" borderId="15" xfId="0" applyFont="1" applyBorder="1" applyAlignment="1">
      <alignment horizontal="right"/>
    </xf>
    <xf numFmtId="0" fontId="0" fillId="0" borderId="0" xfId="0" applyFont="1" applyFill="1" applyAlignment="1">
      <alignment horizontal="left"/>
    </xf>
    <xf numFmtId="0" fontId="0" fillId="0" borderId="0" xfId="0" applyFill="1" applyAlignment="1">
      <alignment horizontal="left"/>
    </xf>
    <xf numFmtId="0" fontId="12" fillId="0" borderId="0" xfId="0" applyFont="1" applyFill="1" applyAlignment="1">
      <alignment horizontal="left"/>
    </xf>
    <xf numFmtId="0" fontId="12" fillId="0" borderId="0" xfId="0" applyFont="1" applyFill="1" applyAlignment="1">
      <alignment horizontal="center"/>
    </xf>
    <xf numFmtId="1" fontId="12" fillId="0" borderId="0" xfId="0" applyNumberFormat="1" applyFont="1" applyFill="1" applyAlignment="1">
      <alignment horizontal="left" vertical="top" wrapText="1"/>
    </xf>
    <xf numFmtId="1" fontId="12" fillId="0" borderId="0" xfId="0" applyNumberFormat="1" applyFont="1" applyFill="1" applyAlignment="1">
      <alignment horizontal="left"/>
    </xf>
    <xf numFmtId="49" fontId="0" fillId="0" borderId="0" xfId="0" applyNumberFormat="1" applyFont="1" applyAlignment="1">
      <alignment horizontal="left"/>
    </xf>
    <xf numFmtId="0" fontId="0" fillId="0" borderId="0" xfId="0" applyNumberFormat="1" applyAlignment="1">
      <alignment horizontal="left"/>
    </xf>
    <xf numFmtId="0" fontId="0" fillId="0" borderId="0" xfId="0" applyNumberFormat="1" applyFont="1" applyAlignment="1">
      <alignment horizontal="left"/>
    </xf>
    <xf numFmtId="0" fontId="0" fillId="0" borderId="15" xfId="0" applyFont="1" applyFill="1" applyBorder="1" applyAlignment="1">
      <alignment horizontal="left" vertical="top" wrapText="1"/>
    </xf>
    <xf numFmtId="0" fontId="0" fillId="0" borderId="1" xfId="0" applyFont="1" applyFill="1" applyBorder="1" applyAlignment="1">
      <alignment horizontal="left" vertical="top" wrapText="1"/>
    </xf>
    <xf numFmtId="0" fontId="9" fillId="2" borderId="6" xfId="0" applyFont="1" applyFill="1" applyBorder="1" applyAlignment="1">
      <alignment horizontal="center"/>
    </xf>
    <xf numFmtId="0" fontId="0" fillId="0" borderId="7" xfId="0" applyBorder="1" applyAlignment="1">
      <alignment horizontal="center"/>
    </xf>
    <xf numFmtId="0" fontId="2" fillId="0" borderId="6"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8" fillId="2" borderId="11" xfId="0" applyFont="1" applyFill="1" applyBorder="1" applyAlignment="1">
      <alignment horizontal="left"/>
    </xf>
    <xf numFmtId="0" fontId="0" fillId="0" borderId="6" xfId="0" applyBorder="1" applyAlignment="1">
      <alignment horizontal="center"/>
    </xf>
    <xf numFmtId="0" fontId="0" fillId="0" borderId="9" xfId="0" applyBorder="1" applyAlignment="1">
      <alignment horizontal="center"/>
    </xf>
    <xf numFmtId="0" fontId="9" fillId="2" borderId="6" xfId="0" applyFont="1" applyFill="1" applyBorder="1" applyAlignment="1">
      <alignment horizontal="center" wrapText="1"/>
    </xf>
    <xf numFmtId="0" fontId="0" fillId="0" borderId="9" xfId="0" applyBorder="1" applyAlignment="1">
      <alignment horizontal="center" wrapText="1"/>
    </xf>
    <xf numFmtId="0" fontId="2" fillId="0" borderId="9" xfId="0" applyFont="1" applyBorder="1" applyAlignment="1">
      <alignment horizontal="center"/>
    </xf>
    <xf numFmtId="0" fontId="0" fillId="0" borderId="7" xfId="0" applyFont="1" applyBorder="1" applyAlignment="1">
      <alignment horizontal="center"/>
    </xf>
    <xf numFmtId="0" fontId="9" fillId="2" borderId="19" xfId="0" applyFont="1" applyFill="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2" fillId="2" borderId="10" xfId="0" applyFont="1" applyFill="1" applyBorder="1" applyAlignment="1">
      <alignment horizontal="center" vertical="top"/>
    </xf>
    <xf numFmtId="0" fontId="0" fillId="0" borderId="11" xfId="0" applyBorder="1" applyAlignment="1">
      <alignment horizontal="center" vertical="top"/>
    </xf>
    <xf numFmtId="0" fontId="0" fillId="0" borderId="15" xfId="0" applyBorder="1" applyAlignment="1">
      <alignment horizontal="center" vertical="top"/>
    </xf>
    <xf numFmtId="0" fontId="2" fillId="2" borderId="10"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2" fillId="2" borderId="15" xfId="0" applyFont="1" applyFill="1" applyBorder="1" applyAlignment="1" applyProtection="1">
      <alignment horizontal="center"/>
      <protection locked="0"/>
    </xf>
    <xf numFmtId="0" fontId="2" fillId="2" borderId="1" xfId="0" applyFont="1" applyFill="1" applyBorder="1" applyAlignment="1">
      <alignment horizontal="left" wrapText="1"/>
    </xf>
    <xf numFmtId="0" fontId="2" fillId="2" borderId="1" xfId="0" applyFont="1" applyFill="1" applyBorder="1" applyAlignment="1">
      <alignment horizontal="center"/>
    </xf>
    <xf numFmtId="0" fontId="3" fillId="0" borderId="1" xfId="0" applyFont="1" applyFill="1" applyBorder="1" applyAlignment="1">
      <alignment horizontal="center" vertical="top" wrapText="1"/>
    </xf>
  </cellXfs>
  <cellStyles count="2">
    <cellStyle name="Hyperlink" xfId="1" builtinId="8"/>
    <cellStyle name="Normal" xfId="0" builtinId="0"/>
  </cellStyles>
  <dxfs count="53">
    <dxf>
      <font>
        <color rgb="FFC00000"/>
      </font>
    </dxf>
    <dxf>
      <font>
        <color theme="9"/>
      </font>
    </dxf>
    <dxf>
      <font>
        <color theme="5"/>
      </font>
    </dxf>
    <dxf>
      <font>
        <color rgb="FFC00000"/>
      </font>
    </dxf>
    <dxf>
      <font>
        <color theme="9"/>
      </font>
    </dxf>
    <dxf>
      <font>
        <color theme="5"/>
      </font>
    </dxf>
    <dxf>
      <font>
        <color rgb="FFC00000"/>
      </font>
    </dxf>
    <dxf>
      <font>
        <color theme="9"/>
      </font>
    </dxf>
    <dxf>
      <font>
        <color theme="5"/>
      </font>
    </dxf>
    <dxf>
      <fill>
        <patternFill>
          <bgColor rgb="FFFFC000"/>
        </patternFill>
      </fill>
    </dxf>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C00000"/>
      </font>
    </dxf>
    <dxf>
      <font>
        <color theme="5"/>
      </font>
    </dxf>
    <dxf>
      <font>
        <color theme="9"/>
      </font>
    </dxf>
    <dxf>
      <font>
        <color rgb="FFC00000"/>
      </font>
    </dxf>
    <dxf>
      <font>
        <color theme="9"/>
      </font>
    </dxf>
    <dxf>
      <font>
        <color theme="5"/>
      </font>
    </dxf>
    <dxf>
      <fill>
        <patternFill>
          <bgColor rgb="FFFF0000"/>
        </patternFill>
      </fill>
    </dxf>
    <dxf>
      <fill>
        <patternFill>
          <bgColor rgb="FF00FF00"/>
        </patternFill>
      </fill>
    </dxf>
    <dxf>
      <fill>
        <patternFill>
          <bgColor theme="4" tint="0.79998168889431442"/>
        </patternFill>
      </fill>
    </dxf>
    <dxf>
      <fill>
        <patternFill>
          <bgColor rgb="FFFFC000"/>
        </patternFill>
      </fill>
    </dxf>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C00000"/>
      </font>
    </dxf>
    <dxf>
      <font>
        <color theme="5"/>
      </font>
    </dxf>
    <dxf>
      <font>
        <color theme="9"/>
      </font>
    </dxf>
    <dxf>
      <font>
        <color rgb="FFC00000"/>
      </font>
    </dxf>
    <dxf>
      <font>
        <color rgb="FFC0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1"/>
              <a:t>E</a:t>
            </a:r>
            <a:r>
              <a:rPr lang="en-GB" sz="1100" b="1" baseline="0"/>
              <a:t>xtent to which each report recommendation has been met (%)</a:t>
            </a:r>
            <a:endParaRPr lang="en-GB" sz="1100"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1"/>
          <c:spPr>
            <a:solidFill>
              <a:schemeClr val="accent1"/>
            </a:solidFill>
            <a:ln>
              <a:noFill/>
            </a:ln>
            <a:effectLst/>
          </c:spPr>
          <c:val>
            <c:numRef>
              <c:f>Summary!$I$18:$R$18</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axId val="250560912"/>
        <c:axId val="187207120"/>
        <c:extLst>
          <c:ext xmlns:c15="http://schemas.microsoft.com/office/drawing/2012/chart" uri="{02D57815-91ED-43cb-92C2-25804820EDAC}">
            <c15:filteredRadarSeries>
              <c15:ser>
                <c:idx val="1"/>
                <c:order val="0"/>
                <c:spPr>
                  <a:solidFill>
                    <a:schemeClr val="accent2"/>
                  </a:solidFill>
                  <a:ln>
                    <a:noFill/>
                  </a:ln>
                  <a:effectLst/>
                </c:spPr>
                <c:val>
                  <c:numRef>
                    <c:extLst>
                      <c:ext uri="{02D57815-91ED-43cb-92C2-25804820EDAC}">
                        <c15:formulaRef>
                          <c15:sqref>Summary!$I$10:$R$10</c15:sqref>
                        </c15:formulaRef>
                      </c:ext>
                    </c:extLst>
                    <c:numCache>
                      <c:formatCode>General</c:formatCode>
                      <c:ptCount val="10"/>
                      <c:pt idx="0">
                        <c:v>1</c:v>
                      </c:pt>
                      <c:pt idx="1">
                        <c:v>2</c:v>
                      </c:pt>
                      <c:pt idx="2">
                        <c:v>3</c:v>
                      </c:pt>
                      <c:pt idx="3">
                        <c:v>4</c:v>
                      </c:pt>
                      <c:pt idx="4">
                        <c:v>5</c:v>
                      </c:pt>
                      <c:pt idx="5">
                        <c:v>6</c:v>
                      </c:pt>
                      <c:pt idx="6">
                        <c:v>7</c:v>
                      </c:pt>
                      <c:pt idx="7">
                        <c:v>8</c:v>
                      </c:pt>
                      <c:pt idx="8">
                        <c:v>9</c:v>
                      </c:pt>
                      <c:pt idx="9">
                        <c:v>10</c:v>
                      </c:pt>
                    </c:numCache>
                  </c:numRef>
                </c:val>
              </c15:ser>
            </c15:filteredRadarSeries>
          </c:ext>
        </c:extLst>
      </c:radarChart>
      <c:catAx>
        <c:axId val="2505609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187207120"/>
        <c:crosses val="autoZero"/>
        <c:auto val="1"/>
        <c:lblAlgn val="ctr"/>
        <c:lblOffset val="100"/>
        <c:noMultiLvlLbl val="0"/>
      </c:catAx>
      <c:valAx>
        <c:axId val="1872071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0560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alpha val="92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emf"/><Relationship Id="rId4" Type="http://schemas.openxmlformats.org/officeDocument/2006/relationships/hyperlink" Target="http://www.ncepod.org.uk/niv.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A5"/><Relationship Id="rId3" Type="http://schemas.openxmlformats.org/officeDocument/2006/relationships/hyperlink" Target="#Recommendations!B5"/><Relationship Id="rId21" Type="http://schemas.openxmlformats.org/officeDocument/2006/relationships/hyperlink" Target="#Recommendations!A10"/><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A4"/><Relationship Id="rId25" Type="http://schemas.openxmlformats.org/officeDocument/2006/relationships/hyperlink" Target="#Recommendations!A7"/><Relationship Id="rId2" Type="http://schemas.openxmlformats.org/officeDocument/2006/relationships/image" Target="../media/image2.gif"/><Relationship Id="rId16" Type="http://schemas.openxmlformats.org/officeDocument/2006/relationships/hyperlink" Target="#Recommendations!A3"/><Relationship Id="rId20" Type="http://schemas.openxmlformats.org/officeDocument/2006/relationships/hyperlink" Target="#Recommendations!A9"/><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24" Type="http://schemas.openxmlformats.org/officeDocument/2006/relationships/hyperlink" Target="#Recommendations!A8"/><Relationship Id="rId5" Type="http://schemas.openxmlformats.org/officeDocument/2006/relationships/hyperlink" Target="#Recommendations!B8"/><Relationship Id="rId15" Type="http://schemas.openxmlformats.org/officeDocument/2006/relationships/hyperlink" Target="#Recommendations!B24"/><Relationship Id="rId23" Type="http://schemas.openxmlformats.org/officeDocument/2006/relationships/hyperlink" Target="#Recommendations!A12"/><Relationship Id="rId10" Type="http://schemas.openxmlformats.org/officeDocument/2006/relationships/hyperlink" Target="#Recommendations!B15"/><Relationship Id="rId19" Type="http://schemas.openxmlformats.org/officeDocument/2006/relationships/hyperlink" Target="#Recommendations!A6"/><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 Id="rId22" Type="http://schemas.openxmlformats.org/officeDocument/2006/relationships/hyperlink" Target="#Recommendations!A11"/></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B9"/><Relationship Id="rId3" Type="http://schemas.openxmlformats.org/officeDocument/2006/relationships/hyperlink" Target="#Recommendations!B4"/><Relationship Id="rId7" Type="http://schemas.openxmlformats.org/officeDocument/2006/relationships/hyperlink" Target="#Recommendations!B8"/><Relationship Id="rId12" Type="http://schemas.openxmlformats.org/officeDocument/2006/relationships/chart" Target="../charts/chart1.xml"/><Relationship Id="rId2" Type="http://schemas.openxmlformats.org/officeDocument/2006/relationships/image" Target="../media/image4.png"/><Relationship Id="rId1" Type="http://schemas.openxmlformats.org/officeDocument/2006/relationships/hyperlink" Target="#Recommendations!B3"/><Relationship Id="rId6" Type="http://schemas.openxmlformats.org/officeDocument/2006/relationships/hyperlink" Target="#Recommendations!B7"/><Relationship Id="rId11" Type="http://schemas.openxmlformats.org/officeDocument/2006/relationships/hyperlink" Target="#Recommendations!B12"/><Relationship Id="rId5" Type="http://schemas.openxmlformats.org/officeDocument/2006/relationships/hyperlink" Target="#Recommendations!B6"/><Relationship Id="rId10" Type="http://schemas.openxmlformats.org/officeDocument/2006/relationships/hyperlink" Target="#Recommendations!B11"/><Relationship Id="rId4" Type="http://schemas.openxmlformats.org/officeDocument/2006/relationships/hyperlink" Target="#Recommendations!B5"/><Relationship Id="rId9" Type="http://schemas.openxmlformats.org/officeDocument/2006/relationships/hyperlink" Target="#Recommendations!B10"/></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1</xdr:col>
      <xdr:colOff>266700</xdr:colOff>
      <xdr:row>13</xdr:row>
      <xdr:rowOff>209550</xdr:rowOff>
    </xdr:from>
    <xdr:to>
      <xdr:col>1</xdr:col>
      <xdr:colOff>447675</xdr:colOff>
      <xdr:row>14</xdr:row>
      <xdr:rowOff>857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733800"/>
          <a:ext cx="180975" cy="172307"/>
        </a:xfrm>
        <a:prstGeom prst="rect">
          <a:avLst/>
        </a:prstGeom>
        <a:noFill/>
      </xdr:spPr>
    </xdr:pic>
    <xdr:clientData/>
  </xdr:twoCellAnchor>
  <xdr:twoCellAnchor>
    <xdr:from>
      <xdr:col>0</xdr:col>
      <xdr:colOff>523875</xdr:colOff>
      <xdr:row>6</xdr:row>
      <xdr:rowOff>152400</xdr:rowOff>
    </xdr:from>
    <xdr:to>
      <xdr:col>0</xdr:col>
      <xdr:colOff>1190625</xdr:colOff>
      <xdr:row>7</xdr:row>
      <xdr:rowOff>533400</xdr:rowOff>
    </xdr:to>
    <xdr:sp macro="" textlink="">
      <xdr:nvSpPr>
        <xdr:cNvPr id="4" name="Text Box 1">
          <a:hlinkClick xmlns:r="http://schemas.openxmlformats.org/officeDocument/2006/relationships" r:id="rId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523875" y="1390650"/>
          <a:ext cx="666750" cy="5715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Calibri"/>
              <a:cs typeface="Calibri"/>
            </a:rPr>
            <a:t>http://www.ncepod.org.uk/2015gih.htm</a:t>
          </a:r>
        </a:p>
      </xdr:txBody>
    </xdr:sp>
    <xdr:clientData/>
  </xdr:twoCellAnchor>
  <xdr:twoCellAnchor editAs="oneCell">
    <xdr:from>
      <xdr:col>0</xdr:col>
      <xdr:colOff>9526</xdr:colOff>
      <xdr:row>0</xdr:row>
      <xdr:rowOff>19050</xdr:rowOff>
    </xdr:from>
    <xdr:to>
      <xdr:col>0</xdr:col>
      <xdr:colOff>3514726</xdr:colOff>
      <xdr:row>17</xdr:row>
      <xdr:rowOff>4857</xdr:rowOff>
    </xdr:to>
    <xdr:pic>
      <xdr:nvPicPr>
        <xdr:cNvPr id="5" name="Picture 4">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526" y="19050"/>
          <a:ext cx="3505200" cy="4653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5478187</xdr:colOff>
      <xdr:row>12</xdr:row>
      <xdr:rowOff>20434</xdr:rowOff>
    </xdr:from>
    <xdr:to>
      <xdr:col>0</xdr:col>
      <xdr:colOff>5659162</xdr:colOff>
      <xdr:row>12</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30</xdr:col>
      <xdr:colOff>0</xdr:colOff>
      <xdr:row>3</xdr:row>
      <xdr:rowOff>57150</xdr:rowOff>
    </xdr:from>
    <xdr:to>
      <xdr:col>30</xdr:col>
      <xdr:colOff>0</xdr:colOff>
      <xdr:row>3</xdr:row>
      <xdr:rowOff>191357</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3</xdr:row>
      <xdr:rowOff>191357</xdr:rowOff>
    </xdr:to>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twoCellAnchor>
  <xdr:twoCellAnchor editAs="oneCell">
    <xdr:from>
      <xdr:col>23</xdr:col>
      <xdr:colOff>0</xdr:colOff>
      <xdr:row>3</xdr:row>
      <xdr:rowOff>57150</xdr:rowOff>
    </xdr:from>
    <xdr:to>
      <xdr:col>23</xdr:col>
      <xdr:colOff>0</xdr:colOff>
      <xdr:row>3</xdr:row>
      <xdr:rowOff>191357</xdr:rowOff>
    </xdr:to>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twoCellAnchor>
  <xdr:twoCellAnchor editAs="oneCell">
    <xdr:from>
      <xdr:col>23</xdr:col>
      <xdr:colOff>0</xdr:colOff>
      <xdr:row>3</xdr:row>
      <xdr:rowOff>57150</xdr:rowOff>
    </xdr:from>
    <xdr:to>
      <xdr:col>23</xdr:col>
      <xdr:colOff>0</xdr:colOff>
      <xdr:row>3</xdr:row>
      <xdr:rowOff>191357</xdr:rowOff>
    </xdr:to>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xmlns=""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xmlns=""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xmlns=""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xmlns=""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xmlns=""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31</xdr:col>
      <xdr:colOff>0</xdr:colOff>
      <xdr:row>3</xdr:row>
      <xdr:rowOff>57150</xdr:rowOff>
    </xdr:from>
    <xdr:to>
      <xdr:col>31</xdr:col>
      <xdr:colOff>0</xdr:colOff>
      <xdr:row>3</xdr:row>
      <xdr:rowOff>191357</xdr:rowOff>
    </xdr:to>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1</xdr:col>
      <xdr:colOff>657225</xdr:colOff>
      <xdr:row>3</xdr:row>
      <xdr:rowOff>57150</xdr:rowOff>
    </xdr:from>
    <xdr:to>
      <xdr:col>1</xdr:col>
      <xdr:colOff>657225</xdr:colOff>
      <xdr:row>3</xdr:row>
      <xdr:rowOff>191357</xdr:rowOff>
    </xdr:to>
    <xdr:pic>
      <xdr:nvPicPr>
        <xdr:cNvPr id="28"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4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twoCellAnchor>
  <xdr:oneCellAnchor>
    <xdr:from>
      <xdr:col>23</xdr:col>
      <xdr:colOff>0</xdr:colOff>
      <xdr:row>3</xdr:row>
      <xdr:rowOff>57150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18</xdr:col>
      <xdr:colOff>0</xdr:colOff>
      <xdr:row>3</xdr:row>
      <xdr:rowOff>57150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8</xdr:col>
      <xdr:colOff>857250</xdr:colOff>
      <xdr:row>3</xdr:row>
      <xdr:rowOff>57150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8</xdr:col>
      <xdr:colOff>857250</xdr:colOff>
      <xdr:row>3</xdr:row>
      <xdr:rowOff>57150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4</xdr:col>
      <xdr:colOff>695325</xdr:colOff>
      <xdr:row>2</xdr:row>
      <xdr:rowOff>9525</xdr:rowOff>
    </xdr:from>
    <xdr:ext cx="180975" cy="172307"/>
    <xdr:pic>
      <xdr:nvPicPr>
        <xdr:cNvPr id="39"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xmlns=""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38900" y="400050"/>
          <a:ext cx="180975" cy="172307"/>
        </a:xfrm>
        <a:prstGeom prst="rect">
          <a:avLst/>
        </a:prstGeom>
        <a:noFill/>
      </xdr:spPr>
    </xdr:pic>
    <xdr:clientData/>
  </xdr:oneCellAnchor>
  <xdr:oneCellAnchor>
    <xdr:from>
      <xdr:col>9</xdr:col>
      <xdr:colOff>857250</xdr:colOff>
      <xdr:row>3</xdr:row>
      <xdr:rowOff>57150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9</xdr:col>
      <xdr:colOff>857250</xdr:colOff>
      <xdr:row>3</xdr:row>
      <xdr:rowOff>57150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10</xdr:col>
      <xdr:colOff>857250</xdr:colOff>
      <xdr:row>3</xdr:row>
      <xdr:rowOff>57150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10</xdr:col>
      <xdr:colOff>857250</xdr:colOff>
      <xdr:row>3</xdr:row>
      <xdr:rowOff>57150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11</xdr:col>
      <xdr:colOff>857250</xdr:colOff>
      <xdr:row>3</xdr:row>
      <xdr:rowOff>57150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11</xdr:col>
      <xdr:colOff>857250</xdr:colOff>
      <xdr:row>3</xdr:row>
      <xdr:rowOff>57150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11</xdr:col>
      <xdr:colOff>1409700</xdr:colOff>
      <xdr:row>2</xdr:row>
      <xdr:rowOff>19050</xdr:rowOff>
    </xdr:from>
    <xdr:ext cx="180975" cy="172307"/>
    <xdr:pic>
      <xdr:nvPicPr>
        <xdr:cNvPr id="51"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459450" y="409575"/>
          <a:ext cx="180975" cy="172307"/>
        </a:xfrm>
        <a:prstGeom prst="rect">
          <a:avLst/>
        </a:prstGeom>
        <a:noFill/>
      </xdr:spPr>
    </xdr:pic>
    <xdr:clientData/>
  </xdr:oneCellAnchor>
  <xdr:oneCellAnchor>
    <xdr:from>
      <xdr:col>13</xdr:col>
      <xdr:colOff>857250</xdr:colOff>
      <xdr:row>3</xdr:row>
      <xdr:rowOff>57150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13</xdr:col>
      <xdr:colOff>857250</xdr:colOff>
      <xdr:row>3</xdr:row>
      <xdr:rowOff>57150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13</xdr:col>
      <xdr:colOff>742950</xdr:colOff>
      <xdr:row>2</xdr:row>
      <xdr:rowOff>28575</xdr:rowOff>
    </xdr:from>
    <xdr:ext cx="180975" cy="172307"/>
    <xdr:pic>
      <xdr:nvPicPr>
        <xdr:cNvPr id="54" name="Picture 63" descr="C:\Users\hfreeth\AppData\Local\Microsoft\Windows\Temporary Internet Files\Content.IE5\XLHOTTUP\MM900254501[1].gif">
          <a:hlinkClick xmlns:r="http://schemas.openxmlformats.org/officeDocument/2006/relationships" r:id="rId18"/>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812125" y="419100"/>
          <a:ext cx="180975" cy="172307"/>
        </a:xfrm>
        <a:prstGeom prst="rect">
          <a:avLst/>
        </a:prstGeom>
        <a:noFill/>
      </xdr:spPr>
    </xdr:pic>
    <xdr:clientData/>
  </xdr:oneCellAnchor>
  <xdr:oneCellAnchor>
    <xdr:from>
      <xdr:col>14</xdr:col>
      <xdr:colOff>857250</xdr:colOff>
      <xdr:row>3</xdr:row>
      <xdr:rowOff>57150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14</xdr:col>
      <xdr:colOff>857250</xdr:colOff>
      <xdr:row>3</xdr:row>
      <xdr:rowOff>57150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14</xdr:col>
      <xdr:colOff>1504950</xdr:colOff>
      <xdr:row>2</xdr:row>
      <xdr:rowOff>9525</xdr:rowOff>
    </xdr:from>
    <xdr:ext cx="180975" cy="172307"/>
    <xdr:pic>
      <xdr:nvPicPr>
        <xdr:cNvPr id="57"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679025" y="400050"/>
          <a:ext cx="180975" cy="172307"/>
        </a:xfrm>
        <a:prstGeom prst="rect">
          <a:avLst/>
        </a:prstGeom>
        <a:noFill/>
      </xdr:spPr>
    </xdr:pic>
    <xdr:clientData/>
  </xdr:oneCellAnchor>
  <xdr:oneCellAnchor>
    <xdr:from>
      <xdr:col>15</xdr:col>
      <xdr:colOff>857250</xdr:colOff>
      <xdr:row>3</xdr:row>
      <xdr:rowOff>57150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15</xdr:col>
      <xdr:colOff>857250</xdr:colOff>
      <xdr:row>3</xdr:row>
      <xdr:rowOff>57150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16</xdr:col>
      <xdr:colOff>857250</xdr:colOff>
      <xdr:row>3</xdr:row>
      <xdr:rowOff>57150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16</xdr:col>
      <xdr:colOff>857250</xdr:colOff>
      <xdr:row>3</xdr:row>
      <xdr:rowOff>57150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17</xdr:col>
      <xdr:colOff>857250</xdr:colOff>
      <xdr:row>3</xdr:row>
      <xdr:rowOff>57150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17</xdr:col>
      <xdr:colOff>857250</xdr:colOff>
      <xdr:row>3</xdr:row>
      <xdr:rowOff>57150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19</xdr:col>
      <xdr:colOff>857250</xdr:colOff>
      <xdr:row>3</xdr:row>
      <xdr:rowOff>57150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19</xdr:col>
      <xdr:colOff>857250</xdr:colOff>
      <xdr:row>3</xdr:row>
      <xdr:rowOff>57150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19</xdr:col>
      <xdr:colOff>857250</xdr:colOff>
      <xdr:row>3</xdr:row>
      <xdr:rowOff>57150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19</xdr:col>
      <xdr:colOff>857250</xdr:colOff>
      <xdr:row>3</xdr:row>
      <xdr:rowOff>57150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20</xdr:col>
      <xdr:colOff>857250</xdr:colOff>
      <xdr:row>3</xdr:row>
      <xdr:rowOff>57150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20</xdr:col>
      <xdr:colOff>857250</xdr:colOff>
      <xdr:row>3</xdr:row>
      <xdr:rowOff>57150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17</xdr:col>
      <xdr:colOff>1466850</xdr:colOff>
      <xdr:row>2</xdr:row>
      <xdr:rowOff>9525</xdr:rowOff>
    </xdr:from>
    <xdr:ext cx="180975" cy="172307"/>
    <xdr:pic>
      <xdr:nvPicPr>
        <xdr:cNvPr id="79"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89050" y="400050"/>
          <a:ext cx="180975" cy="172307"/>
        </a:xfrm>
        <a:prstGeom prst="rect">
          <a:avLst/>
        </a:prstGeom>
        <a:noFill/>
      </xdr:spPr>
    </xdr:pic>
    <xdr:clientData/>
  </xdr:oneCellAnchor>
  <xdr:oneCellAnchor>
    <xdr:from>
      <xdr:col>22</xdr:col>
      <xdr:colOff>857250</xdr:colOff>
      <xdr:row>3</xdr:row>
      <xdr:rowOff>57150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22</xdr:col>
      <xdr:colOff>857250</xdr:colOff>
      <xdr:row>3</xdr:row>
      <xdr:rowOff>57150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24</xdr:col>
      <xdr:colOff>857250</xdr:colOff>
      <xdr:row>3</xdr:row>
      <xdr:rowOff>57150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24</xdr:col>
      <xdr:colOff>857250</xdr:colOff>
      <xdr:row>3</xdr:row>
      <xdr:rowOff>57150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24</xdr:col>
      <xdr:colOff>1533525</xdr:colOff>
      <xdr:row>2</xdr:row>
      <xdr:rowOff>19050</xdr:rowOff>
    </xdr:from>
    <xdr:ext cx="180975" cy="172307"/>
    <xdr:pic>
      <xdr:nvPicPr>
        <xdr:cNvPr id="85"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470850" y="409575"/>
          <a:ext cx="180975" cy="172307"/>
        </a:xfrm>
        <a:prstGeom prst="rect">
          <a:avLst/>
        </a:prstGeom>
        <a:noFill/>
      </xdr:spPr>
    </xdr:pic>
    <xdr:clientData/>
  </xdr:oneCellAnchor>
  <xdr:oneCellAnchor>
    <xdr:from>
      <xdr:col>25</xdr:col>
      <xdr:colOff>857250</xdr:colOff>
      <xdr:row>3</xdr:row>
      <xdr:rowOff>57150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25</xdr:col>
      <xdr:colOff>857250</xdr:colOff>
      <xdr:row>3</xdr:row>
      <xdr:rowOff>57150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26</xdr:col>
      <xdr:colOff>857250</xdr:colOff>
      <xdr:row>3</xdr:row>
      <xdr:rowOff>57150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26</xdr:col>
      <xdr:colOff>857250</xdr:colOff>
      <xdr:row>3</xdr:row>
      <xdr:rowOff>57150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27</xdr:col>
      <xdr:colOff>857250</xdr:colOff>
      <xdr:row>3</xdr:row>
      <xdr:rowOff>57150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27</xdr:col>
      <xdr:colOff>857250</xdr:colOff>
      <xdr:row>3</xdr:row>
      <xdr:rowOff>57150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26</xdr:col>
      <xdr:colOff>781050</xdr:colOff>
      <xdr:row>2</xdr:row>
      <xdr:rowOff>9525</xdr:rowOff>
    </xdr:from>
    <xdr:ext cx="180975" cy="172307"/>
    <xdr:pic>
      <xdr:nvPicPr>
        <xdr:cNvPr id="94" name="Picture 63" descr="C:\Users\hfreeth\AppData\Local\Microsoft\Windows\Temporary Internet Files\Content.IE5\XLHOTTUP\MM900254501[1].gif">
          <a:hlinkClick xmlns:r="http://schemas.openxmlformats.org/officeDocument/2006/relationships" r:id="rId20"/>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548175" y="400050"/>
          <a:ext cx="180975" cy="172307"/>
        </a:xfrm>
        <a:prstGeom prst="rect">
          <a:avLst/>
        </a:prstGeom>
        <a:noFill/>
      </xdr:spPr>
    </xdr:pic>
    <xdr:clientData/>
  </xdr:oneCellAnchor>
  <xdr:oneCellAnchor>
    <xdr:from>
      <xdr:col>28</xdr:col>
      <xdr:colOff>857250</xdr:colOff>
      <xdr:row>3</xdr:row>
      <xdr:rowOff>57150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28</xdr:col>
      <xdr:colOff>857250</xdr:colOff>
      <xdr:row>3</xdr:row>
      <xdr:rowOff>57150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28</xdr:col>
      <xdr:colOff>2200275</xdr:colOff>
      <xdr:row>2</xdr:row>
      <xdr:rowOff>9525</xdr:rowOff>
    </xdr:from>
    <xdr:ext cx="180975" cy="172307"/>
    <xdr:pic>
      <xdr:nvPicPr>
        <xdr:cNvPr id="97" name="Picture 63" descr="C:\Users\hfreeth\AppData\Local\Microsoft\Windows\Temporary Internet Files\Content.IE5\XLHOTTUP\MM900254501[1].gif">
          <a:hlinkClick xmlns:r="http://schemas.openxmlformats.org/officeDocument/2006/relationships" r:id="rId21"/>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329725" y="400050"/>
          <a:ext cx="180975" cy="172307"/>
        </a:xfrm>
        <a:prstGeom prst="rect">
          <a:avLst/>
        </a:prstGeom>
        <a:noFill/>
      </xdr:spPr>
    </xdr:pic>
    <xdr:clientData/>
  </xdr:oneCellAnchor>
  <xdr:oneCellAnchor>
    <xdr:from>
      <xdr:col>29</xdr:col>
      <xdr:colOff>857250</xdr:colOff>
      <xdr:row>3</xdr:row>
      <xdr:rowOff>57150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29</xdr:col>
      <xdr:colOff>857250</xdr:colOff>
      <xdr:row>3</xdr:row>
      <xdr:rowOff>57150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29</xdr:col>
      <xdr:colOff>2828925</xdr:colOff>
      <xdr:row>2</xdr:row>
      <xdr:rowOff>19050</xdr:rowOff>
    </xdr:from>
    <xdr:ext cx="180975" cy="172307"/>
    <xdr:pic>
      <xdr:nvPicPr>
        <xdr:cNvPr id="100" name="Picture 63" descr="C:\Users\hfreeth\AppData\Local\Microsoft\Windows\Temporary Internet Files\Content.IE5\XLHOTTUP\MM900254501[1].gif">
          <a:hlinkClick xmlns:r="http://schemas.openxmlformats.org/officeDocument/2006/relationships" r:id="rId22"/>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9253775" y="409575"/>
          <a:ext cx="180975" cy="172307"/>
        </a:xfrm>
        <a:prstGeom prst="rect">
          <a:avLst/>
        </a:prstGeom>
        <a:noFill/>
      </xdr:spPr>
    </xdr:pic>
    <xdr:clientData/>
  </xdr:oneCellAnchor>
  <xdr:oneCellAnchor>
    <xdr:from>
      <xdr:col>30</xdr:col>
      <xdr:colOff>857250</xdr:colOff>
      <xdr:row>3</xdr:row>
      <xdr:rowOff>57150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30</xdr:col>
      <xdr:colOff>857250</xdr:colOff>
      <xdr:row>3</xdr:row>
      <xdr:rowOff>57150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31</xdr:col>
      <xdr:colOff>857250</xdr:colOff>
      <xdr:row>3</xdr:row>
      <xdr:rowOff>57150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31</xdr:col>
      <xdr:colOff>857250</xdr:colOff>
      <xdr:row>3</xdr:row>
      <xdr:rowOff>57150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31</xdr:col>
      <xdr:colOff>685800</xdr:colOff>
      <xdr:row>2</xdr:row>
      <xdr:rowOff>9525</xdr:rowOff>
    </xdr:from>
    <xdr:ext cx="180975" cy="172307"/>
    <xdr:pic>
      <xdr:nvPicPr>
        <xdr:cNvPr id="106" name="Picture 63" descr="C:\Users\hfreeth\AppData\Local\Microsoft\Windows\Temporary Internet Files\Content.IE5\XLHOTTUP\MM900254501[1].gif">
          <a:hlinkClick xmlns:r="http://schemas.openxmlformats.org/officeDocument/2006/relationships" r:id="rId23"/>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663975" y="400050"/>
          <a:ext cx="180975" cy="172307"/>
        </a:xfrm>
        <a:prstGeom prst="rect">
          <a:avLst/>
        </a:prstGeom>
        <a:noFill/>
      </xdr:spPr>
    </xdr:pic>
    <xdr:clientData/>
  </xdr:oneCellAnchor>
  <xdr:oneCellAnchor>
    <xdr:from>
      <xdr:col>23</xdr:col>
      <xdr:colOff>1552575</xdr:colOff>
      <xdr:row>2</xdr:row>
      <xdr:rowOff>19050</xdr:rowOff>
    </xdr:from>
    <xdr:ext cx="180975" cy="172307"/>
    <xdr:pic>
      <xdr:nvPicPr>
        <xdr:cNvPr id="109" name="Picture 63" descr="C:\Users\hfreeth\AppData\Local\Microsoft\Windows\Temporary Internet Files\Content.IE5\XLHOTTUP\MM900254501[1].gif">
          <a:hlinkClick xmlns:r="http://schemas.openxmlformats.org/officeDocument/2006/relationships" r:id="rId24"/>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823025" y="409575"/>
          <a:ext cx="180975" cy="172307"/>
        </a:xfrm>
        <a:prstGeom prst="rect">
          <a:avLst/>
        </a:prstGeom>
        <a:noFill/>
      </xdr:spPr>
    </xdr:pic>
    <xdr:clientData/>
  </xdr:oneCellAnchor>
  <xdr:oneCellAnchor>
    <xdr:from>
      <xdr:col>22</xdr:col>
      <xdr:colOff>1076325</xdr:colOff>
      <xdr:row>2</xdr:row>
      <xdr:rowOff>19050</xdr:rowOff>
    </xdr:from>
    <xdr:ext cx="180975" cy="172307"/>
    <xdr:pic>
      <xdr:nvPicPr>
        <xdr:cNvPr id="110" name="Picture 63" descr="C:\Users\hfreeth\AppData\Local\Microsoft\Windows\Temporary Internet Files\Content.IE5\XLHOTTUP\MM900254501[1].gif">
          <a:hlinkClick xmlns:r="http://schemas.openxmlformats.org/officeDocument/2006/relationships" r:id="rId25"/>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680400" y="409575"/>
          <a:ext cx="180975" cy="172307"/>
        </a:xfrm>
        <a:prstGeom prst="rect">
          <a:avLst/>
        </a:prstGeom>
        <a:noFill/>
      </xdr:spPr>
    </xdr:pic>
    <xdr:clientData/>
  </xdr:oneCellAnchor>
  <xdr:oneCellAnchor>
    <xdr:from>
      <xdr:col>20</xdr:col>
      <xdr:colOff>1495425</xdr:colOff>
      <xdr:row>2</xdr:row>
      <xdr:rowOff>9525</xdr:rowOff>
    </xdr:from>
    <xdr:ext cx="180975" cy="172307"/>
    <xdr:pic>
      <xdr:nvPicPr>
        <xdr:cNvPr id="91"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18050" y="400050"/>
          <a:ext cx="180975" cy="1723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400050</xdr:colOff>
      <xdr:row>1</xdr:row>
      <xdr:rowOff>19050</xdr:rowOff>
    </xdr:from>
    <xdr:to>
      <xdr:col>8</xdr:col>
      <xdr:colOff>581025</xdr:colOff>
      <xdr:row>1</xdr:row>
      <xdr:rowOff>190500</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44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390525</xdr:colOff>
      <xdr:row>1</xdr:row>
      <xdr:rowOff>19050</xdr:rowOff>
    </xdr:from>
    <xdr:to>
      <xdr:col>9</xdr:col>
      <xdr:colOff>571500</xdr:colOff>
      <xdr:row>1</xdr:row>
      <xdr:rowOff>190500</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441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381000</xdr:colOff>
      <xdr:row>1</xdr:row>
      <xdr:rowOff>19050</xdr:rowOff>
    </xdr:from>
    <xdr:to>
      <xdr:col>10</xdr:col>
      <xdr:colOff>561975</xdr:colOff>
      <xdr:row>1</xdr:row>
      <xdr:rowOff>190500</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442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361950</xdr:colOff>
      <xdr:row>1</xdr:row>
      <xdr:rowOff>19050</xdr:rowOff>
    </xdr:from>
    <xdr:to>
      <xdr:col>11</xdr:col>
      <xdr:colOff>542925</xdr:colOff>
      <xdr:row>1</xdr:row>
      <xdr:rowOff>190500</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347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400050</xdr:colOff>
      <xdr:row>1</xdr:row>
      <xdr:rowOff>19050</xdr:rowOff>
    </xdr:from>
    <xdr:to>
      <xdr:col>12</xdr:col>
      <xdr:colOff>581025</xdr:colOff>
      <xdr:row>1</xdr:row>
      <xdr:rowOff>190500</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824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400050</xdr:colOff>
      <xdr:row>1</xdr:row>
      <xdr:rowOff>19050</xdr:rowOff>
    </xdr:from>
    <xdr:to>
      <xdr:col>13</xdr:col>
      <xdr:colOff>581025</xdr:colOff>
      <xdr:row>1</xdr:row>
      <xdr:rowOff>190500</xdr:rowOff>
    </xdr:to>
    <xdr:pic>
      <xdr:nvPicPr>
        <xdr:cNvPr id="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92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400050</xdr:colOff>
      <xdr:row>1</xdr:row>
      <xdr:rowOff>19050</xdr:rowOff>
    </xdr:from>
    <xdr:to>
      <xdr:col>14</xdr:col>
      <xdr:colOff>581025</xdr:colOff>
      <xdr:row>1</xdr:row>
      <xdr:rowOff>190500</xdr:rowOff>
    </xdr:to>
    <xdr:pic>
      <xdr:nvPicPr>
        <xdr:cNvPr id="10"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16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400050</xdr:colOff>
      <xdr:row>1</xdr:row>
      <xdr:rowOff>19050</xdr:rowOff>
    </xdr:from>
    <xdr:to>
      <xdr:col>15</xdr:col>
      <xdr:colOff>581025</xdr:colOff>
      <xdr:row>1</xdr:row>
      <xdr:rowOff>190500</xdr:rowOff>
    </xdr:to>
    <xdr:pic>
      <xdr:nvPicPr>
        <xdr:cNvPr id="11"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112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409575</xdr:colOff>
      <xdr:row>1</xdr:row>
      <xdr:rowOff>19050</xdr:rowOff>
    </xdr:from>
    <xdr:to>
      <xdr:col>16</xdr:col>
      <xdr:colOff>590550</xdr:colOff>
      <xdr:row>1</xdr:row>
      <xdr:rowOff>190500</xdr:rowOff>
    </xdr:to>
    <xdr:pic>
      <xdr:nvPicPr>
        <xdr:cNvPr id="12"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399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409575</xdr:colOff>
      <xdr:row>1</xdr:row>
      <xdr:rowOff>19050</xdr:rowOff>
    </xdr:from>
    <xdr:to>
      <xdr:col>17</xdr:col>
      <xdr:colOff>590550</xdr:colOff>
      <xdr:row>1</xdr:row>
      <xdr:rowOff>190500</xdr:rowOff>
    </xdr:to>
    <xdr:pic>
      <xdr:nvPicPr>
        <xdr:cNvPr id="13"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95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400050</xdr:colOff>
      <xdr:row>9</xdr:row>
      <xdr:rowOff>19050</xdr:rowOff>
    </xdr:from>
    <xdr:ext cx="180975" cy="171450"/>
    <xdr:pic>
      <xdr:nvPicPr>
        <xdr:cNvPr id="15"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44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390525</xdr:colOff>
      <xdr:row>9</xdr:row>
      <xdr:rowOff>19050</xdr:rowOff>
    </xdr:from>
    <xdr:ext cx="180975" cy="171450"/>
    <xdr:pic>
      <xdr:nvPicPr>
        <xdr:cNvPr id="16"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441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381000</xdr:colOff>
      <xdr:row>9</xdr:row>
      <xdr:rowOff>19050</xdr:rowOff>
    </xdr:from>
    <xdr:ext cx="180975" cy="171450"/>
    <xdr:pic>
      <xdr:nvPicPr>
        <xdr:cNvPr id="17"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442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361950</xdr:colOff>
      <xdr:row>9</xdr:row>
      <xdr:rowOff>19050</xdr:rowOff>
    </xdr:from>
    <xdr:ext cx="180975" cy="171450"/>
    <xdr:pic>
      <xdr:nvPicPr>
        <xdr:cNvPr id="18"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347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400050</xdr:colOff>
      <xdr:row>9</xdr:row>
      <xdr:rowOff>19050</xdr:rowOff>
    </xdr:from>
    <xdr:ext cx="180975" cy="171450"/>
    <xdr:pic>
      <xdr:nvPicPr>
        <xdr:cNvPr id="19"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824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400050</xdr:colOff>
      <xdr:row>9</xdr:row>
      <xdr:rowOff>19050</xdr:rowOff>
    </xdr:from>
    <xdr:ext cx="180975" cy="171450"/>
    <xdr:pic>
      <xdr:nvPicPr>
        <xdr:cNvPr id="20"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92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400050</xdr:colOff>
      <xdr:row>9</xdr:row>
      <xdr:rowOff>19050</xdr:rowOff>
    </xdr:from>
    <xdr:ext cx="180975" cy="171450"/>
    <xdr:pic>
      <xdr:nvPicPr>
        <xdr:cNvPr id="21"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16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400050</xdr:colOff>
      <xdr:row>9</xdr:row>
      <xdr:rowOff>19050</xdr:rowOff>
    </xdr:from>
    <xdr:ext cx="180975" cy="171450"/>
    <xdr:pic>
      <xdr:nvPicPr>
        <xdr:cNvPr id="22"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112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409575</xdr:colOff>
      <xdr:row>9</xdr:row>
      <xdr:rowOff>19050</xdr:rowOff>
    </xdr:from>
    <xdr:ext cx="180975" cy="171450"/>
    <xdr:pic>
      <xdr:nvPicPr>
        <xdr:cNvPr id="23"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399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409575</xdr:colOff>
      <xdr:row>9</xdr:row>
      <xdr:rowOff>19050</xdr:rowOff>
    </xdr:from>
    <xdr:ext cx="180975" cy="171450"/>
    <xdr:pic>
      <xdr:nvPicPr>
        <xdr:cNvPr id="24"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95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38099</xdr:colOff>
      <xdr:row>0</xdr:row>
      <xdr:rowOff>80961</xdr:rowOff>
    </xdr:from>
    <xdr:to>
      <xdr:col>7</xdr:col>
      <xdr:colOff>552450</xdr:colOff>
      <xdr:row>19</xdr:row>
      <xdr:rowOff>76199</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epod.org.uk/niv.html" TargetMode="External"/><Relationship Id="rId1" Type="http://schemas.openxmlformats.org/officeDocument/2006/relationships/hyperlink" Target="mailto:info@ncepod.org.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7"/>
  <sheetViews>
    <sheetView tabSelected="1" workbookViewId="0">
      <selection activeCell="A19" sqref="A19"/>
    </sheetView>
  </sheetViews>
  <sheetFormatPr defaultRowHeight="15" x14ac:dyDescent="0.25"/>
  <cols>
    <col min="1" max="1" width="55.42578125" style="2" customWidth="1"/>
    <col min="2" max="2" width="80.7109375" style="2" customWidth="1"/>
    <col min="3" max="16384" width="9.140625" style="2"/>
  </cols>
  <sheetData>
    <row r="1" spans="2:2" x14ac:dyDescent="0.25">
      <c r="B1" s="1"/>
    </row>
    <row r="2" spans="2:2" x14ac:dyDescent="0.25">
      <c r="B2" s="1"/>
    </row>
    <row r="3" spans="2:2" x14ac:dyDescent="0.25">
      <c r="B3" s="1"/>
    </row>
    <row r="4" spans="2:2" x14ac:dyDescent="0.25">
      <c r="B4" s="3"/>
    </row>
    <row r="5" spans="2:2" ht="18.75" x14ac:dyDescent="0.3">
      <c r="B5" s="4" t="s">
        <v>0</v>
      </c>
    </row>
    <row r="6" spans="2:2" ht="18.75" x14ac:dyDescent="0.3">
      <c r="B6" s="5" t="s">
        <v>1</v>
      </c>
    </row>
    <row r="7" spans="2:2" x14ac:dyDescent="0.25">
      <c r="B7" s="1"/>
    </row>
    <row r="8" spans="2:2" ht="90" x14ac:dyDescent="0.25">
      <c r="B8" s="6" t="s">
        <v>2</v>
      </c>
    </row>
    <row r="9" spans="2:2" x14ac:dyDescent="0.25">
      <c r="B9" s="1"/>
    </row>
    <row r="10" spans="2:2" x14ac:dyDescent="0.25">
      <c r="B10" s="7" t="s">
        <v>3</v>
      </c>
    </row>
    <row r="11" spans="2:2" x14ac:dyDescent="0.25">
      <c r="B11" s="7"/>
    </row>
    <row r="12" spans="2:2" x14ac:dyDescent="0.25">
      <c r="B12" s="8" t="s">
        <v>4</v>
      </c>
    </row>
    <row r="13" spans="2:2" x14ac:dyDescent="0.25">
      <c r="B13" s="8"/>
    </row>
    <row r="14" spans="2:2" ht="30" x14ac:dyDescent="0.25">
      <c r="B14" s="8" t="s">
        <v>5</v>
      </c>
    </row>
    <row r="15" spans="2:2" x14ac:dyDescent="0.25">
      <c r="B15" s="3"/>
    </row>
    <row r="16" spans="2:2" ht="30" x14ac:dyDescent="0.25">
      <c r="B16" s="8" t="s">
        <v>103</v>
      </c>
    </row>
    <row r="17" spans="2:2" x14ac:dyDescent="0.25">
      <c r="B17" s="9" t="s">
        <v>6</v>
      </c>
    </row>
  </sheetData>
  <hyperlinks>
    <hyperlink ref="B10" r:id="rId1"/>
    <hyperlink ref="B17"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3" sqref="A3"/>
    </sheetView>
  </sheetViews>
  <sheetFormatPr defaultRowHeight="15" x14ac:dyDescent="0.25"/>
  <cols>
    <col min="1" max="1" width="140.140625" style="2" customWidth="1"/>
    <col min="2" max="16384" width="9.140625" style="2"/>
  </cols>
  <sheetData>
    <row r="1" spans="1:1" ht="18.75" x14ac:dyDescent="0.3">
      <c r="A1" s="10" t="s">
        <v>7</v>
      </c>
    </row>
    <row r="3" spans="1:1" ht="45" x14ac:dyDescent="0.25">
      <c r="A3" s="11" t="s">
        <v>149</v>
      </c>
    </row>
    <row r="4" spans="1:1" x14ac:dyDescent="0.25">
      <c r="A4" s="11"/>
    </row>
    <row r="5" spans="1:1" x14ac:dyDescent="0.25">
      <c r="A5" s="2" t="s">
        <v>134</v>
      </c>
    </row>
    <row r="7" spans="1:1" x14ac:dyDescent="0.25">
      <c r="A7" s="12" t="s">
        <v>8</v>
      </c>
    </row>
    <row r="8" spans="1:1" x14ac:dyDescent="0.25">
      <c r="A8" s="13" t="s">
        <v>9</v>
      </c>
    </row>
    <row r="9" spans="1:1" x14ac:dyDescent="0.25">
      <c r="A9" s="13" t="s">
        <v>135</v>
      </c>
    </row>
    <row r="10" spans="1:1" ht="30" x14ac:dyDescent="0.25">
      <c r="A10" s="14" t="s">
        <v>10</v>
      </c>
    </row>
    <row r="11" spans="1:1" x14ac:dyDescent="0.25">
      <c r="A11" s="15" t="s">
        <v>11</v>
      </c>
    </row>
    <row r="12" spans="1:1" x14ac:dyDescent="0.25">
      <c r="A12" s="15"/>
    </row>
    <row r="13" spans="1:1" ht="30" x14ac:dyDescent="0.25">
      <c r="A13" s="8" t="s">
        <v>136</v>
      </c>
    </row>
    <row r="15" spans="1:1" x14ac:dyDescent="0.25">
      <c r="A15" s="2" t="s">
        <v>12</v>
      </c>
    </row>
    <row r="17" spans="1:1" ht="30" x14ac:dyDescent="0.25">
      <c r="A17" s="11" t="s">
        <v>137</v>
      </c>
    </row>
    <row r="19" spans="1:1" x14ac:dyDescent="0.25">
      <c r="A19" s="2" t="s">
        <v>131</v>
      </c>
    </row>
    <row r="21" spans="1:1" x14ac:dyDescent="0.25">
      <c r="A21" s="16" t="s">
        <v>104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workbookViewId="0">
      <pane xSplit="1" topLeftCell="B1" activePane="topRight" state="frozen"/>
      <selection pane="topRight" activeCell="B8" sqref="B8"/>
    </sheetView>
  </sheetViews>
  <sheetFormatPr defaultRowHeight="15" x14ac:dyDescent="0.25"/>
  <cols>
    <col min="1" max="1" width="31.5703125" style="54" customWidth="1"/>
    <col min="2" max="2" width="20" style="26" customWidth="1"/>
    <col min="3" max="3" width="10" style="26" customWidth="1"/>
    <col min="4" max="4" width="17.5703125" style="26" bestFit="1" customWidth="1"/>
    <col min="5" max="5" width="19.7109375" style="26" customWidth="1"/>
    <col min="6" max="6" width="30.42578125" style="26" customWidth="1"/>
    <col min="7" max="7" width="12.42578125" style="26" bestFit="1" customWidth="1"/>
    <col min="8" max="8" width="34" style="26" customWidth="1"/>
    <col min="9" max="9" width="31" style="26" bestFit="1" customWidth="1"/>
    <col min="10" max="10" width="24.140625" style="26" customWidth="1"/>
    <col min="11" max="11" width="24.85546875" style="26" customWidth="1"/>
    <col min="12" max="12" width="24.42578125" style="26" customWidth="1"/>
    <col min="13" max="13" width="12.7109375" style="26" bestFit="1" customWidth="1"/>
    <col min="14" max="14" width="16.5703125" style="26" customWidth="1"/>
    <col min="15" max="15" width="27.5703125" style="26" customWidth="1"/>
    <col min="16" max="16" width="8.140625" style="26" bestFit="1" customWidth="1"/>
    <col min="17" max="17" width="12.42578125" style="26" bestFit="1" customWidth="1"/>
    <col min="18" max="18" width="25.140625" style="26" customWidth="1"/>
    <col min="19" max="20" width="13.5703125" style="26" bestFit="1" customWidth="1"/>
    <col min="21" max="21" width="26.5703125" style="26" customWidth="1"/>
    <col min="22" max="22" width="32.28515625" style="26" customWidth="1"/>
    <col min="23" max="23" width="45.5703125" style="26" customWidth="1"/>
    <col min="24" max="24" width="28" style="26" customWidth="1"/>
    <col min="25" max="25" width="27.28515625" style="26" customWidth="1"/>
    <col min="26" max="26" width="18" style="26" customWidth="1"/>
    <col min="27" max="27" width="22.85546875" style="26" customWidth="1"/>
    <col min="28" max="28" width="44.140625" style="26" bestFit="1" customWidth="1"/>
    <col min="29" max="29" width="46.42578125" style="26" customWidth="1"/>
    <col min="30" max="30" width="65.85546875" style="26" customWidth="1"/>
    <col min="31" max="31" width="31.28515625" style="26" customWidth="1"/>
    <col min="32" max="32" width="32.28515625" style="26" customWidth="1"/>
    <col min="33" max="16384" width="9.140625" style="26"/>
  </cols>
  <sheetData>
    <row r="1" spans="1:32" s="55" customFormat="1" x14ac:dyDescent="0.25">
      <c r="A1" s="134" t="s">
        <v>25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row>
    <row r="2" spans="1:32" s="55" customFormat="1" ht="15.75" thickBot="1" x14ac:dyDescent="0.3">
      <c r="A2" s="13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row>
    <row r="3" spans="1:32" ht="15.75" thickBot="1" x14ac:dyDescent="0.3">
      <c r="A3" s="56" t="s">
        <v>138</v>
      </c>
      <c r="B3" s="135"/>
      <c r="C3" s="136"/>
      <c r="D3" s="137" t="s">
        <v>142</v>
      </c>
      <c r="E3" s="138"/>
      <c r="F3" s="78"/>
      <c r="G3" s="79"/>
      <c r="H3" s="80"/>
      <c r="I3" s="52"/>
      <c r="J3" s="129"/>
      <c r="K3" s="140"/>
      <c r="L3" s="46" t="s">
        <v>144</v>
      </c>
      <c r="M3" s="139" t="s">
        <v>143</v>
      </c>
      <c r="N3" s="130"/>
      <c r="O3" s="18" t="s">
        <v>142</v>
      </c>
      <c r="P3" s="60"/>
      <c r="Q3" s="45"/>
      <c r="R3" s="46" t="s">
        <v>152</v>
      </c>
      <c r="S3" s="45"/>
      <c r="T3" s="45"/>
      <c r="U3" s="47" t="s">
        <v>152</v>
      </c>
      <c r="V3" s="131" t="s">
        <v>45</v>
      </c>
      <c r="W3" s="130"/>
      <c r="X3" s="32" t="s">
        <v>146</v>
      </c>
      <c r="Y3" s="18" t="s">
        <v>142</v>
      </c>
      <c r="Z3" s="129" t="s">
        <v>145</v>
      </c>
      <c r="AA3" s="130"/>
      <c r="AB3" s="49"/>
      <c r="AC3" s="19" t="s">
        <v>43</v>
      </c>
      <c r="AD3" s="48" t="s">
        <v>44</v>
      </c>
      <c r="AE3" s="131" t="s">
        <v>147</v>
      </c>
      <c r="AF3" s="130"/>
    </row>
    <row r="4" spans="1:32" ht="15.75" thickBot="1" x14ac:dyDescent="0.3">
      <c r="B4" s="132" t="s">
        <v>46</v>
      </c>
      <c r="C4" s="133"/>
      <c r="D4" s="61"/>
      <c r="E4" s="62"/>
      <c r="F4" s="141" t="s">
        <v>41</v>
      </c>
      <c r="G4" s="142"/>
      <c r="H4" s="142"/>
      <c r="I4" s="143"/>
      <c r="J4" s="129" t="s">
        <v>42</v>
      </c>
      <c r="K4" s="140"/>
      <c r="L4" s="65"/>
      <c r="M4" s="63"/>
      <c r="N4" s="64"/>
      <c r="O4" s="65"/>
      <c r="P4" s="66"/>
      <c r="Q4" s="67"/>
      <c r="R4" s="67"/>
      <c r="S4" s="67"/>
      <c r="T4" s="67"/>
      <c r="U4" s="64"/>
      <c r="V4" s="61"/>
      <c r="W4" s="68"/>
      <c r="X4" s="65"/>
      <c r="Y4" s="65"/>
      <c r="Z4" s="69"/>
      <c r="AA4" s="64"/>
      <c r="AB4" s="82"/>
      <c r="AC4" s="65"/>
      <c r="AD4" s="65"/>
      <c r="AE4" s="70"/>
      <c r="AF4" s="64"/>
    </row>
    <row r="5" spans="1:32" s="42" customFormat="1" ht="27.75" customHeight="1" x14ac:dyDescent="0.25">
      <c r="A5" s="53" t="s">
        <v>120</v>
      </c>
      <c r="B5" s="34">
        <v>1</v>
      </c>
      <c r="C5" s="35">
        <v>2</v>
      </c>
      <c r="D5" s="34" t="s">
        <v>109</v>
      </c>
      <c r="E5" s="35" t="s">
        <v>110</v>
      </c>
      <c r="F5" s="36" t="s">
        <v>111</v>
      </c>
      <c r="G5" s="39" t="s">
        <v>112</v>
      </c>
      <c r="H5" s="51">
        <v>5</v>
      </c>
      <c r="I5" s="50">
        <v>6</v>
      </c>
      <c r="J5" s="38" t="s">
        <v>113</v>
      </c>
      <c r="K5" s="35" t="s">
        <v>114</v>
      </c>
      <c r="L5" s="37">
        <v>8</v>
      </c>
      <c r="M5" s="31">
        <v>9</v>
      </c>
      <c r="N5" s="35">
        <v>10</v>
      </c>
      <c r="O5" s="37">
        <v>11</v>
      </c>
      <c r="P5" s="33" t="s">
        <v>115</v>
      </c>
      <c r="Q5" s="20" t="s">
        <v>108</v>
      </c>
      <c r="R5" s="20">
        <v>13</v>
      </c>
      <c r="S5" s="39" t="s">
        <v>116</v>
      </c>
      <c r="T5" s="39" t="s">
        <v>117</v>
      </c>
      <c r="U5" s="35">
        <v>15</v>
      </c>
      <c r="V5" s="33">
        <v>16</v>
      </c>
      <c r="W5" s="41">
        <v>17</v>
      </c>
      <c r="X5" s="44">
        <v>18</v>
      </c>
      <c r="Y5" s="37">
        <v>19</v>
      </c>
      <c r="Z5" s="33" t="s">
        <v>118</v>
      </c>
      <c r="AA5" s="41" t="s">
        <v>107</v>
      </c>
      <c r="AB5" s="83">
        <v>22</v>
      </c>
      <c r="AC5" s="44">
        <v>23</v>
      </c>
      <c r="AD5" s="44">
        <v>24</v>
      </c>
      <c r="AE5" s="38">
        <v>25</v>
      </c>
      <c r="AF5" s="40">
        <v>26</v>
      </c>
    </row>
    <row r="6" spans="1:32" s="21" customFormat="1" ht="90.75" thickBot="1" x14ac:dyDescent="0.3">
      <c r="A6" s="30"/>
      <c r="B6" s="85" t="s">
        <v>47</v>
      </c>
      <c r="C6" s="86" t="s">
        <v>48</v>
      </c>
      <c r="D6" s="89" t="s">
        <v>83</v>
      </c>
      <c r="E6" s="90" t="s">
        <v>84</v>
      </c>
      <c r="F6" s="85" t="s">
        <v>49</v>
      </c>
      <c r="G6" s="91" t="s">
        <v>50</v>
      </c>
      <c r="H6" s="91" t="s">
        <v>51</v>
      </c>
      <c r="I6" s="92" t="s">
        <v>52</v>
      </c>
      <c r="J6" s="85" t="s">
        <v>53</v>
      </c>
      <c r="K6" s="86" t="s">
        <v>54</v>
      </c>
      <c r="L6" s="93" t="s">
        <v>17</v>
      </c>
      <c r="M6" s="94" t="s">
        <v>55</v>
      </c>
      <c r="N6" s="95" t="s">
        <v>56</v>
      </c>
      <c r="O6" s="96" t="s">
        <v>86</v>
      </c>
      <c r="P6" s="85" t="s">
        <v>57</v>
      </c>
      <c r="Q6" s="97" t="s">
        <v>58</v>
      </c>
      <c r="R6" s="91" t="s">
        <v>59</v>
      </c>
      <c r="S6" s="91" t="s">
        <v>60</v>
      </c>
      <c r="T6" s="91" t="s">
        <v>61</v>
      </c>
      <c r="U6" s="86" t="s">
        <v>15</v>
      </c>
      <c r="V6" s="85" t="s">
        <v>132</v>
      </c>
      <c r="W6" s="86" t="s">
        <v>62</v>
      </c>
      <c r="X6" s="98" t="s">
        <v>19</v>
      </c>
      <c r="Y6" s="96" t="s">
        <v>63</v>
      </c>
      <c r="Z6" s="85" t="s">
        <v>64</v>
      </c>
      <c r="AA6" s="86" t="s">
        <v>119</v>
      </c>
      <c r="AB6" s="99" t="s">
        <v>150</v>
      </c>
      <c r="AC6" s="93" t="s">
        <v>18</v>
      </c>
      <c r="AD6" s="98" t="s">
        <v>65</v>
      </c>
      <c r="AE6" s="100" t="s">
        <v>66</v>
      </c>
      <c r="AF6" s="101" t="s">
        <v>67</v>
      </c>
    </row>
    <row r="7" spans="1:32" x14ac:dyDescent="0.25">
      <c r="A7" s="81"/>
      <c r="B7" s="84"/>
      <c r="C7" s="84"/>
      <c r="D7" s="84"/>
      <c r="E7" s="84"/>
      <c r="F7" s="87" t="s">
        <v>68</v>
      </c>
      <c r="G7" s="87" t="s">
        <v>69</v>
      </c>
      <c r="H7" s="84"/>
      <c r="I7" s="84"/>
      <c r="J7" s="87" t="s">
        <v>68</v>
      </c>
      <c r="K7" s="87" t="s">
        <v>69</v>
      </c>
      <c r="L7" s="84"/>
      <c r="M7" s="84"/>
      <c r="N7" s="84"/>
      <c r="O7" s="84"/>
      <c r="P7" s="87" t="s">
        <v>68</v>
      </c>
      <c r="Q7" s="87" t="s">
        <v>69</v>
      </c>
      <c r="R7" s="84"/>
      <c r="S7" s="87" t="s">
        <v>68</v>
      </c>
      <c r="T7" s="87" t="s">
        <v>69</v>
      </c>
      <c r="U7" s="87"/>
      <c r="V7" s="84"/>
      <c r="W7" s="84"/>
      <c r="X7" s="84"/>
      <c r="Y7" s="84"/>
      <c r="Z7" s="84"/>
      <c r="AA7" s="84"/>
      <c r="AB7" s="84"/>
      <c r="AC7" s="84"/>
      <c r="AD7" s="84"/>
      <c r="AE7" s="84"/>
      <c r="AF7" s="88"/>
    </row>
    <row r="8" spans="1:32" x14ac:dyDescent="0.25">
      <c r="A8" s="17" t="s">
        <v>26</v>
      </c>
      <c r="F8" s="71"/>
      <c r="G8" s="72"/>
      <c r="J8" s="71"/>
      <c r="K8" s="72"/>
      <c r="P8" s="71"/>
      <c r="Q8" s="72"/>
      <c r="S8" s="71"/>
      <c r="T8" s="72"/>
      <c r="V8" s="73"/>
      <c r="AA8" s="102" t="str">
        <f>IF(Z8="Yes","",IF(Z8="No","NA",IF(Z8="","")))</f>
        <v/>
      </c>
    </row>
    <row r="9" spans="1:32" x14ac:dyDescent="0.25">
      <c r="A9" s="17" t="s">
        <v>27</v>
      </c>
      <c r="F9" s="71"/>
      <c r="G9" s="72"/>
      <c r="J9" s="71"/>
      <c r="K9" s="72"/>
      <c r="P9" s="71"/>
      <c r="Q9" s="72"/>
      <c r="S9" s="71"/>
      <c r="T9" s="72"/>
      <c r="V9" s="73"/>
      <c r="AA9" s="102" t="str">
        <f t="shared" ref="AA9:AA17" si="0">IF(Z9="Yes","",IF(Z9="No","NA",IF(Z9="","")))</f>
        <v/>
      </c>
    </row>
    <row r="10" spans="1:32" x14ac:dyDescent="0.25">
      <c r="A10" s="17" t="s">
        <v>28</v>
      </c>
      <c r="F10" s="71"/>
      <c r="G10" s="72"/>
      <c r="J10" s="71"/>
      <c r="K10" s="72"/>
      <c r="P10" s="71"/>
      <c r="Q10" s="72"/>
      <c r="S10" s="71"/>
      <c r="T10" s="72"/>
      <c r="V10" s="73"/>
      <c r="AA10" s="102" t="str">
        <f t="shared" si="0"/>
        <v/>
      </c>
    </row>
    <row r="11" spans="1:32" x14ac:dyDescent="0.25">
      <c r="A11" s="17" t="s">
        <v>29</v>
      </c>
      <c r="F11" s="71"/>
      <c r="G11" s="72"/>
      <c r="J11" s="71"/>
      <c r="K11" s="72"/>
      <c r="P11" s="71"/>
      <c r="Q11" s="72"/>
      <c r="S11" s="71"/>
      <c r="T11" s="72"/>
      <c r="V11" s="73"/>
      <c r="AA11" s="102" t="str">
        <f t="shared" si="0"/>
        <v/>
      </c>
    </row>
    <row r="12" spans="1:32" x14ac:dyDescent="0.25">
      <c r="A12" s="17" t="s">
        <v>30</v>
      </c>
      <c r="F12" s="71"/>
      <c r="G12" s="72"/>
      <c r="J12" s="71"/>
      <c r="K12" s="72"/>
      <c r="P12" s="71"/>
      <c r="Q12" s="72"/>
      <c r="S12" s="71"/>
      <c r="T12" s="72"/>
      <c r="U12" s="74"/>
      <c r="V12" s="74"/>
      <c r="W12" s="74"/>
      <c r="X12" s="74"/>
      <c r="Y12" s="74"/>
      <c r="Z12" s="74"/>
      <c r="AA12" s="102" t="str">
        <f t="shared" si="0"/>
        <v/>
      </c>
      <c r="AD12" s="74"/>
      <c r="AE12" s="74"/>
      <c r="AF12" s="74"/>
    </row>
    <row r="13" spans="1:32" x14ac:dyDescent="0.25">
      <c r="A13" s="17" t="s">
        <v>31</v>
      </c>
      <c r="F13" s="71"/>
      <c r="G13" s="72"/>
      <c r="J13" s="71"/>
      <c r="K13" s="72"/>
      <c r="P13" s="71"/>
      <c r="Q13" s="72"/>
      <c r="S13" s="71"/>
      <c r="T13" s="72"/>
      <c r="U13" s="74"/>
      <c r="V13" s="74"/>
      <c r="W13" s="74"/>
      <c r="X13" s="74"/>
      <c r="Y13" s="74"/>
      <c r="Z13" s="74"/>
      <c r="AA13" s="102" t="str">
        <f t="shared" si="0"/>
        <v/>
      </c>
      <c r="AD13" s="74"/>
      <c r="AE13" s="74"/>
      <c r="AF13" s="74"/>
    </row>
    <row r="14" spans="1:32" x14ac:dyDescent="0.25">
      <c r="A14" s="17" t="s">
        <v>32</v>
      </c>
      <c r="F14" s="71"/>
      <c r="G14" s="72"/>
      <c r="J14" s="71"/>
      <c r="K14" s="72"/>
      <c r="P14" s="71"/>
      <c r="Q14" s="72"/>
      <c r="S14" s="71"/>
      <c r="T14" s="72"/>
      <c r="U14" s="74"/>
      <c r="V14" s="74"/>
      <c r="W14" s="74"/>
      <c r="X14" s="74"/>
      <c r="Y14" s="74"/>
      <c r="Z14" s="74"/>
      <c r="AA14" s="102" t="str">
        <f t="shared" si="0"/>
        <v/>
      </c>
      <c r="AD14" s="74"/>
      <c r="AE14" s="74"/>
      <c r="AF14" s="74"/>
    </row>
    <row r="15" spans="1:32" x14ac:dyDescent="0.25">
      <c r="A15" s="17" t="s">
        <v>33</v>
      </c>
      <c r="F15" s="71"/>
      <c r="G15" s="72"/>
      <c r="J15" s="71"/>
      <c r="K15" s="72"/>
      <c r="P15" s="71"/>
      <c r="Q15" s="72"/>
      <c r="S15" s="71"/>
      <c r="T15" s="72"/>
      <c r="U15" s="74"/>
      <c r="V15" s="74"/>
      <c r="W15" s="74"/>
      <c r="X15" s="74"/>
      <c r="Y15" s="74"/>
      <c r="Z15" s="74"/>
      <c r="AA15" s="102" t="str">
        <f t="shared" si="0"/>
        <v/>
      </c>
      <c r="AD15" s="74"/>
      <c r="AE15" s="74"/>
      <c r="AF15" s="74"/>
    </row>
    <row r="16" spans="1:32" x14ac:dyDescent="0.25">
      <c r="A16" s="17" t="s">
        <v>34</v>
      </c>
      <c r="F16" s="71"/>
      <c r="G16" s="72"/>
      <c r="J16" s="71"/>
      <c r="K16" s="72"/>
      <c r="P16" s="71"/>
      <c r="Q16" s="72"/>
      <c r="S16" s="71"/>
      <c r="T16" s="72"/>
      <c r="U16" s="74"/>
      <c r="V16" s="74"/>
      <c r="W16" s="74"/>
      <c r="X16" s="74"/>
      <c r="Y16" s="74"/>
      <c r="Z16" s="74"/>
      <c r="AA16" s="102" t="str">
        <f t="shared" si="0"/>
        <v/>
      </c>
      <c r="AD16" s="74"/>
      <c r="AE16" s="74"/>
      <c r="AF16" s="74"/>
    </row>
    <row r="17" spans="1:32" ht="91.5" customHeight="1" x14ac:dyDescent="0.25">
      <c r="A17" s="57" t="s">
        <v>139</v>
      </c>
      <c r="F17" s="71"/>
      <c r="G17" s="72"/>
      <c r="J17" s="71"/>
      <c r="K17" s="72"/>
      <c r="P17" s="71"/>
      <c r="Q17" s="72"/>
      <c r="S17" s="71"/>
      <c r="T17" s="72"/>
      <c r="V17" s="73"/>
      <c r="AA17" s="102" t="str">
        <f t="shared" si="0"/>
        <v/>
      </c>
    </row>
    <row r="18" spans="1:32" s="75" customFormat="1" x14ac:dyDescent="0.25">
      <c r="A18" s="58"/>
    </row>
    <row r="19" spans="1:32" s="55" customFormat="1" x14ac:dyDescent="0.25">
      <c r="A19" s="23" t="s">
        <v>35</v>
      </c>
      <c r="B19" s="77"/>
      <c r="C19" s="77"/>
      <c r="D19" s="55">
        <f>COUNTIF(D8:D17,"Yes")</f>
        <v>0</v>
      </c>
      <c r="E19" s="55">
        <f t="shared" ref="E19:R19" si="1">COUNTIF(E8:E17,"Yes")</f>
        <v>0</v>
      </c>
      <c r="F19" s="77"/>
      <c r="G19" s="77"/>
      <c r="H19" s="77"/>
      <c r="I19" s="77"/>
      <c r="J19" s="77"/>
      <c r="K19" s="77"/>
      <c r="L19" s="55">
        <f t="shared" si="1"/>
        <v>0</v>
      </c>
      <c r="M19" s="55">
        <f t="shared" si="1"/>
        <v>0</v>
      </c>
      <c r="N19" s="55">
        <f t="shared" si="1"/>
        <v>0</v>
      </c>
      <c r="O19" s="55">
        <f t="shared" si="1"/>
        <v>0</v>
      </c>
      <c r="P19" s="77"/>
      <c r="Q19" s="77"/>
      <c r="R19" s="55">
        <f t="shared" si="1"/>
        <v>0</v>
      </c>
      <c r="S19" s="77"/>
      <c r="T19" s="77"/>
      <c r="U19" s="55">
        <f t="shared" ref="U19:AF19" si="2">COUNTIF(U8:U17,"Yes")</f>
        <v>0</v>
      </c>
      <c r="V19" s="55">
        <f t="shared" si="2"/>
        <v>0</v>
      </c>
      <c r="W19" s="55">
        <f t="shared" si="2"/>
        <v>0</v>
      </c>
      <c r="X19" s="55">
        <f t="shared" si="2"/>
        <v>0</v>
      </c>
      <c r="Y19" s="55">
        <f t="shared" si="2"/>
        <v>0</v>
      </c>
      <c r="Z19" s="55">
        <f t="shared" si="2"/>
        <v>0</v>
      </c>
      <c r="AA19" s="55">
        <f t="shared" si="2"/>
        <v>0</v>
      </c>
      <c r="AB19" s="77"/>
      <c r="AC19" s="55">
        <f t="shared" si="2"/>
        <v>0</v>
      </c>
      <c r="AD19" s="55">
        <f t="shared" si="2"/>
        <v>0</v>
      </c>
      <c r="AE19" s="55">
        <f t="shared" si="2"/>
        <v>0</v>
      </c>
      <c r="AF19" s="55">
        <f t="shared" si="2"/>
        <v>0</v>
      </c>
    </row>
    <row r="20" spans="1:32" s="76" customFormat="1" x14ac:dyDescent="0.25">
      <c r="A20" s="24" t="s">
        <v>36</v>
      </c>
      <c r="B20" s="77"/>
      <c r="C20" s="77"/>
      <c r="D20" s="76" t="str">
        <f>IF(ISERROR(D19/D23),"%",D19/D23*100)</f>
        <v>%</v>
      </c>
      <c r="E20" s="76" t="str">
        <f t="shared" ref="E20:R20" si="3">IF(ISERROR(E19/E23),"%",E19/E23*100)</f>
        <v>%</v>
      </c>
      <c r="F20" s="77"/>
      <c r="G20" s="77"/>
      <c r="H20" s="77"/>
      <c r="I20" s="77"/>
      <c r="J20" s="77"/>
      <c r="K20" s="77"/>
      <c r="L20" s="76" t="str">
        <f t="shared" si="3"/>
        <v>%</v>
      </c>
      <c r="M20" s="76" t="str">
        <f t="shared" si="3"/>
        <v>%</v>
      </c>
      <c r="N20" s="76" t="str">
        <f t="shared" si="3"/>
        <v>%</v>
      </c>
      <c r="O20" s="76" t="str">
        <f t="shared" si="3"/>
        <v>%</v>
      </c>
      <c r="P20" s="77"/>
      <c r="Q20" s="77"/>
      <c r="R20" s="76" t="str">
        <f t="shared" si="3"/>
        <v>%</v>
      </c>
      <c r="S20" s="77"/>
      <c r="T20" s="77"/>
      <c r="U20" s="76" t="str">
        <f t="shared" ref="U20" si="4">IF(ISERROR(U19/U23),"%",U19/U23*100)</f>
        <v>%</v>
      </c>
      <c r="V20" s="76" t="str">
        <f t="shared" ref="V20" si="5">IF(ISERROR(V19/V23),"%",V19/V23*100)</f>
        <v>%</v>
      </c>
      <c r="W20" s="76" t="str">
        <f t="shared" ref="W20" si="6">IF(ISERROR(W19/W23),"%",W19/W23*100)</f>
        <v>%</v>
      </c>
      <c r="X20" s="76" t="str">
        <f t="shared" ref="X20" si="7">IF(ISERROR(X19/X23),"%",X19/X23*100)</f>
        <v>%</v>
      </c>
      <c r="Y20" s="76" t="str">
        <f t="shared" ref="Y20" si="8">IF(ISERROR(Y19/Y23),"%",Y19/Y23*100)</f>
        <v>%</v>
      </c>
      <c r="Z20" s="76" t="str">
        <f t="shared" ref="Z20" si="9">IF(ISERROR(Z19/Z23),"%",Z19/Z23*100)</f>
        <v>%</v>
      </c>
      <c r="AA20" s="76" t="str">
        <f t="shared" ref="AA20" si="10">IF(ISERROR(AA19/AA23),"%",AA19/AA23*100)</f>
        <v>%</v>
      </c>
      <c r="AB20" s="77"/>
      <c r="AC20" s="76" t="str">
        <f t="shared" ref="AC20" si="11">IF(ISERROR(AC19/AC23),"%",AC19/AC23*100)</f>
        <v>%</v>
      </c>
      <c r="AD20" s="76" t="str">
        <f t="shared" ref="AD20" si="12">IF(ISERROR(AD19/AD23),"%",AD19/AD23*100)</f>
        <v>%</v>
      </c>
      <c r="AE20" s="76" t="str">
        <f t="shared" ref="AE20" si="13">IF(ISERROR(AE19/AE23),"%",AE19/AE23*100)</f>
        <v>%</v>
      </c>
      <c r="AF20" s="76" t="str">
        <f t="shared" ref="AF20" si="14">IF(ISERROR(AF19/AF23),"%",AF19/AF23*100)</f>
        <v>%</v>
      </c>
    </row>
    <row r="21" spans="1:32" s="55" customFormat="1" x14ac:dyDescent="0.25">
      <c r="A21" s="23" t="s">
        <v>37</v>
      </c>
      <c r="B21" s="77"/>
      <c r="C21" s="77"/>
      <c r="D21" s="55">
        <f>COUNTIF(D8:D17,"No")</f>
        <v>0</v>
      </c>
      <c r="E21" s="55">
        <f t="shared" ref="E21:R21" si="15">COUNTIF(E8:E17,"No")</f>
        <v>0</v>
      </c>
      <c r="F21" s="77"/>
      <c r="G21" s="77"/>
      <c r="H21" s="77"/>
      <c r="I21" s="77"/>
      <c r="J21" s="77"/>
      <c r="K21" s="77"/>
      <c r="L21" s="55">
        <f t="shared" si="15"/>
        <v>0</v>
      </c>
      <c r="M21" s="55">
        <f t="shared" si="15"/>
        <v>0</v>
      </c>
      <c r="N21" s="55">
        <f t="shared" si="15"/>
        <v>0</v>
      </c>
      <c r="O21" s="55">
        <f t="shared" si="15"/>
        <v>0</v>
      </c>
      <c r="P21" s="77"/>
      <c r="Q21" s="77"/>
      <c r="R21" s="55">
        <f t="shared" si="15"/>
        <v>0</v>
      </c>
      <c r="S21" s="77"/>
      <c r="T21" s="77"/>
      <c r="U21" s="55">
        <f t="shared" ref="U21:AF21" si="16">COUNTIF(U8:U17,"No")</f>
        <v>0</v>
      </c>
      <c r="V21" s="55">
        <f t="shared" si="16"/>
        <v>0</v>
      </c>
      <c r="W21" s="55">
        <f t="shared" si="16"/>
        <v>0</v>
      </c>
      <c r="X21" s="55">
        <f t="shared" si="16"/>
        <v>0</v>
      </c>
      <c r="Y21" s="55">
        <f t="shared" si="16"/>
        <v>0</v>
      </c>
      <c r="Z21" s="55">
        <f t="shared" si="16"/>
        <v>0</v>
      </c>
      <c r="AA21" s="55">
        <f t="shared" si="16"/>
        <v>0</v>
      </c>
      <c r="AB21" s="77"/>
      <c r="AC21" s="55">
        <f t="shared" si="16"/>
        <v>0</v>
      </c>
      <c r="AD21" s="55">
        <f t="shared" si="16"/>
        <v>0</v>
      </c>
      <c r="AE21" s="55">
        <f t="shared" si="16"/>
        <v>0</v>
      </c>
      <c r="AF21" s="55">
        <f t="shared" si="16"/>
        <v>0</v>
      </c>
    </row>
    <row r="22" spans="1:32" s="76" customFormat="1" x14ac:dyDescent="0.25">
      <c r="A22" s="24" t="s">
        <v>38</v>
      </c>
      <c r="B22" s="77"/>
      <c r="C22" s="77"/>
      <c r="D22" s="76" t="str">
        <f>IF(ISERROR(D21/D23),"%",D21/D23*100)</f>
        <v>%</v>
      </c>
      <c r="E22" s="76" t="str">
        <f t="shared" ref="E22:R22" si="17">IF(ISERROR(E21/E23),"%",E21/E23*100)</f>
        <v>%</v>
      </c>
      <c r="F22" s="77"/>
      <c r="G22" s="77"/>
      <c r="H22" s="77"/>
      <c r="I22" s="77"/>
      <c r="J22" s="77"/>
      <c r="K22" s="77"/>
      <c r="L22" s="76" t="str">
        <f t="shared" si="17"/>
        <v>%</v>
      </c>
      <c r="M22" s="76" t="str">
        <f t="shared" si="17"/>
        <v>%</v>
      </c>
      <c r="N22" s="76" t="str">
        <f t="shared" si="17"/>
        <v>%</v>
      </c>
      <c r="O22" s="76" t="str">
        <f t="shared" si="17"/>
        <v>%</v>
      </c>
      <c r="P22" s="77"/>
      <c r="Q22" s="77"/>
      <c r="R22" s="76" t="str">
        <f t="shared" si="17"/>
        <v>%</v>
      </c>
      <c r="S22" s="77"/>
      <c r="T22" s="77"/>
      <c r="U22" s="76" t="str">
        <f t="shared" ref="U22" si="18">IF(ISERROR(U21/U23),"%",U21/U23*100)</f>
        <v>%</v>
      </c>
      <c r="V22" s="76" t="str">
        <f t="shared" ref="V22" si="19">IF(ISERROR(V21/V23),"%",V21/V23*100)</f>
        <v>%</v>
      </c>
      <c r="W22" s="76" t="str">
        <f t="shared" ref="W22" si="20">IF(ISERROR(W21/W23),"%",W21/W23*100)</f>
        <v>%</v>
      </c>
      <c r="X22" s="76" t="str">
        <f t="shared" ref="X22" si="21">IF(ISERROR(X21/X23),"%",X21/X23*100)</f>
        <v>%</v>
      </c>
      <c r="Y22" s="76" t="str">
        <f t="shared" ref="Y22" si="22">IF(ISERROR(Y21/Y23),"%",Y21/Y23*100)</f>
        <v>%</v>
      </c>
      <c r="Z22" s="76" t="str">
        <f t="shared" ref="Z22" si="23">IF(ISERROR(Z21/Z23),"%",Z21/Z23*100)</f>
        <v>%</v>
      </c>
      <c r="AA22" s="76" t="str">
        <f t="shared" ref="AA22" si="24">IF(ISERROR(AA21/AA23),"%",AA21/AA23*100)</f>
        <v>%</v>
      </c>
      <c r="AB22" s="77"/>
      <c r="AC22" s="76" t="str">
        <f t="shared" ref="AC22" si="25">IF(ISERROR(AC21/AC23),"%",AC21/AC23*100)</f>
        <v>%</v>
      </c>
      <c r="AD22" s="76" t="str">
        <f t="shared" ref="AD22" si="26">IF(ISERROR(AD21/AD23),"%",AD21/AD23*100)</f>
        <v>%</v>
      </c>
      <c r="AE22" s="76" t="str">
        <f t="shared" ref="AE22" si="27">IF(ISERROR(AE21/AE23),"%",AE21/AE23*100)</f>
        <v>%</v>
      </c>
      <c r="AF22" s="76" t="str">
        <f t="shared" ref="AF22" si="28">IF(ISERROR(AF21/AF23),"%",AF21/AF23*100)</f>
        <v>%</v>
      </c>
    </row>
    <row r="23" spans="1:32" s="55" customFormat="1" x14ac:dyDescent="0.25">
      <c r="A23" s="23" t="s">
        <v>39</v>
      </c>
      <c r="B23" s="77"/>
      <c r="C23" s="77"/>
      <c r="D23" s="55">
        <f>SUM(D19+D21)</f>
        <v>0</v>
      </c>
      <c r="E23" s="55">
        <f t="shared" ref="E23:R23" si="29">SUM(E19+E21)</f>
        <v>0</v>
      </c>
      <c r="F23" s="77"/>
      <c r="G23" s="77"/>
      <c r="H23" s="77"/>
      <c r="I23" s="77"/>
      <c r="J23" s="77"/>
      <c r="K23" s="77"/>
      <c r="L23" s="55">
        <f t="shared" si="29"/>
        <v>0</v>
      </c>
      <c r="M23" s="55">
        <f t="shared" si="29"/>
        <v>0</v>
      </c>
      <c r="N23" s="55">
        <f t="shared" si="29"/>
        <v>0</v>
      </c>
      <c r="O23" s="55">
        <f t="shared" si="29"/>
        <v>0</v>
      </c>
      <c r="P23" s="77"/>
      <c r="Q23" s="77"/>
      <c r="R23" s="55">
        <f t="shared" si="29"/>
        <v>0</v>
      </c>
      <c r="S23" s="77"/>
      <c r="T23" s="77"/>
      <c r="U23" s="55">
        <f t="shared" ref="U23:AF23" si="30">SUM(U19+U21)</f>
        <v>0</v>
      </c>
      <c r="V23" s="55">
        <f t="shared" si="30"/>
        <v>0</v>
      </c>
      <c r="W23" s="55">
        <f t="shared" si="30"/>
        <v>0</v>
      </c>
      <c r="X23" s="55">
        <f t="shared" si="30"/>
        <v>0</v>
      </c>
      <c r="Y23" s="55">
        <f t="shared" si="30"/>
        <v>0</v>
      </c>
      <c r="Z23" s="55">
        <f t="shared" si="30"/>
        <v>0</v>
      </c>
      <c r="AA23" s="55">
        <f t="shared" si="30"/>
        <v>0</v>
      </c>
      <c r="AB23" s="77"/>
      <c r="AC23" s="55">
        <f t="shared" si="30"/>
        <v>0</v>
      </c>
      <c r="AD23" s="55">
        <f t="shared" si="30"/>
        <v>0</v>
      </c>
      <c r="AE23" s="55">
        <f t="shared" si="30"/>
        <v>0</v>
      </c>
      <c r="AF23" s="55">
        <f t="shared" si="30"/>
        <v>0</v>
      </c>
    </row>
    <row r="24" spans="1:32" s="55" customFormat="1" x14ac:dyDescent="0.25">
      <c r="A24" s="24" t="s">
        <v>40</v>
      </c>
      <c r="B24" s="77"/>
      <c r="C24" s="77"/>
      <c r="D24" s="55">
        <f>D29</f>
        <v>10</v>
      </c>
      <c r="E24" s="55">
        <f t="shared" ref="E24:R24" si="31">E29</f>
        <v>10</v>
      </c>
      <c r="F24" s="77"/>
      <c r="G24" s="77"/>
      <c r="H24" s="77"/>
      <c r="I24" s="77"/>
      <c r="J24" s="77"/>
      <c r="K24" s="77"/>
      <c r="L24" s="55">
        <f t="shared" si="31"/>
        <v>10</v>
      </c>
      <c r="M24" s="55">
        <f t="shared" si="31"/>
        <v>10</v>
      </c>
      <c r="N24" s="55">
        <f t="shared" si="31"/>
        <v>10</v>
      </c>
      <c r="O24" s="55">
        <f t="shared" si="31"/>
        <v>10</v>
      </c>
      <c r="P24" s="77"/>
      <c r="Q24" s="77"/>
      <c r="R24" s="55">
        <f t="shared" si="31"/>
        <v>10</v>
      </c>
      <c r="S24" s="77"/>
      <c r="T24" s="77"/>
      <c r="U24" s="55">
        <f t="shared" ref="U24:AF24" si="32">U29</f>
        <v>10</v>
      </c>
      <c r="V24" s="55">
        <f t="shared" si="32"/>
        <v>10</v>
      </c>
      <c r="W24" s="55">
        <f t="shared" si="32"/>
        <v>10</v>
      </c>
      <c r="X24" s="55">
        <f t="shared" si="32"/>
        <v>10</v>
      </c>
      <c r="Y24" s="55">
        <f t="shared" si="32"/>
        <v>10</v>
      </c>
      <c r="Z24" s="55">
        <f t="shared" si="32"/>
        <v>10</v>
      </c>
      <c r="AA24" s="55">
        <f t="shared" si="32"/>
        <v>10</v>
      </c>
      <c r="AB24" s="77"/>
      <c r="AC24" s="55">
        <f t="shared" si="32"/>
        <v>10</v>
      </c>
      <c r="AD24" s="55">
        <f t="shared" si="32"/>
        <v>10</v>
      </c>
      <c r="AE24" s="55">
        <f t="shared" si="32"/>
        <v>10</v>
      </c>
      <c r="AF24" s="55">
        <f t="shared" si="32"/>
        <v>10</v>
      </c>
    </row>
    <row r="25" spans="1:32" s="55" customFormat="1" x14ac:dyDescent="0.25">
      <c r="A25" s="24" t="s">
        <v>82</v>
      </c>
      <c r="B25" s="77"/>
      <c r="C25" s="77"/>
      <c r="D25" s="55">
        <f>COUNTIF(D8:D17,"Not applicable")</f>
        <v>0</v>
      </c>
      <c r="E25" s="55">
        <f t="shared" ref="E25:R25" si="33">COUNTIF(E8:E17,"Not applicable")</f>
        <v>0</v>
      </c>
      <c r="F25" s="77"/>
      <c r="G25" s="77"/>
      <c r="H25" s="77"/>
      <c r="I25" s="77"/>
      <c r="J25" s="77"/>
      <c r="K25" s="77"/>
      <c r="L25" s="55">
        <f t="shared" si="33"/>
        <v>0</v>
      </c>
      <c r="M25" s="55">
        <f t="shared" si="33"/>
        <v>0</v>
      </c>
      <c r="N25" s="55">
        <f t="shared" si="33"/>
        <v>0</v>
      </c>
      <c r="O25" s="55">
        <f t="shared" si="33"/>
        <v>0</v>
      </c>
      <c r="P25" s="77"/>
      <c r="Q25" s="77"/>
      <c r="R25" s="55">
        <f t="shared" si="33"/>
        <v>0</v>
      </c>
      <c r="S25" s="77"/>
      <c r="T25" s="77"/>
      <c r="U25" s="55">
        <f t="shared" ref="U25:AA25" si="34">COUNTIF(U8:U17,"Not applicable")</f>
        <v>0</v>
      </c>
      <c r="V25" s="55">
        <f t="shared" si="34"/>
        <v>0</v>
      </c>
      <c r="W25" s="55">
        <f>COUNTIF(W8:W17,"Not applicable - patient died soon after admission")</f>
        <v>0</v>
      </c>
      <c r="X25" s="55">
        <f t="shared" si="34"/>
        <v>0</v>
      </c>
      <c r="Y25" s="55">
        <f t="shared" si="34"/>
        <v>0</v>
      </c>
      <c r="Z25" s="55">
        <f t="shared" si="34"/>
        <v>0</v>
      </c>
      <c r="AA25" s="55">
        <f t="shared" si="34"/>
        <v>0</v>
      </c>
      <c r="AB25" s="77"/>
      <c r="AC25" s="55">
        <f>COUNTIF(AC8:AC17,"Not applicable - patient died soon after admission")</f>
        <v>0</v>
      </c>
      <c r="AD25" s="55">
        <f>COUNTIF(AD8:AD17,"Not applicable - no acute ventilatory failure and evidence of pneumonia")</f>
        <v>0</v>
      </c>
      <c r="AE25" s="55">
        <f>COUNTIF(AE8:AE17,"Not applicable - the patient died")</f>
        <v>0</v>
      </c>
      <c r="AF25" s="55">
        <f>COUNTIF(AF8:AF17,"Not applicable - the patient died")</f>
        <v>0</v>
      </c>
    </row>
    <row r="26" spans="1:32" s="55" customFormat="1" x14ac:dyDescent="0.25">
      <c r="A26" s="23" t="s">
        <v>105</v>
      </c>
      <c r="B26" s="77"/>
      <c r="C26" s="77"/>
      <c r="D26" s="55">
        <f>D19+D21+D24+D25</f>
        <v>10</v>
      </c>
      <c r="E26" s="55">
        <f t="shared" ref="E26:R26" si="35">E19+E21+E24+E25</f>
        <v>10</v>
      </c>
      <c r="F26" s="77"/>
      <c r="G26" s="77"/>
      <c r="H26" s="77"/>
      <c r="I26" s="77"/>
      <c r="J26" s="77"/>
      <c r="K26" s="77"/>
      <c r="L26" s="55">
        <f t="shared" si="35"/>
        <v>10</v>
      </c>
      <c r="M26" s="55">
        <f t="shared" si="35"/>
        <v>10</v>
      </c>
      <c r="N26" s="55">
        <f t="shared" si="35"/>
        <v>10</v>
      </c>
      <c r="O26" s="55">
        <f t="shared" si="35"/>
        <v>10</v>
      </c>
      <c r="P26" s="77"/>
      <c r="Q26" s="77"/>
      <c r="R26" s="55">
        <f t="shared" si="35"/>
        <v>10</v>
      </c>
      <c r="S26" s="77"/>
      <c r="T26" s="77"/>
      <c r="U26" s="55">
        <f t="shared" ref="U26" si="36">U19+U21+U24+U25</f>
        <v>10</v>
      </c>
      <c r="V26" s="55">
        <f t="shared" ref="V26" si="37">V19+V21+V24+V25</f>
        <v>10</v>
      </c>
      <c r="W26" s="55">
        <f t="shared" ref="W26" si="38">W19+W21+W24+W25</f>
        <v>10</v>
      </c>
      <c r="X26" s="55">
        <f t="shared" ref="X26" si="39">X19+X21+X24+X25</f>
        <v>10</v>
      </c>
      <c r="Y26" s="55">
        <f t="shared" ref="Y26" si="40">Y19+Y21+Y24+Y25</f>
        <v>10</v>
      </c>
      <c r="Z26" s="55">
        <f t="shared" ref="Z26" si="41">Z19+Z21+Z24+Z25</f>
        <v>10</v>
      </c>
      <c r="AA26" s="55">
        <f t="shared" ref="AA26" si="42">AA19+AA21+AA24+AA25</f>
        <v>10</v>
      </c>
      <c r="AB26" s="77"/>
      <c r="AC26" s="55">
        <f t="shared" ref="AC26" si="43">AC19+AC21+AC24+AC25</f>
        <v>10</v>
      </c>
      <c r="AD26" s="55">
        <f t="shared" ref="AD26" si="44">AD19+AD21+AD24+AD25</f>
        <v>10</v>
      </c>
      <c r="AE26" s="55">
        <f t="shared" ref="AE26" si="45">AE19+AE21+AE24+AE25</f>
        <v>10</v>
      </c>
      <c r="AF26" s="55">
        <f t="shared" ref="AF26" si="46">AF19+AF21+AF24+AF25</f>
        <v>10</v>
      </c>
    </row>
    <row r="27" spans="1:32" s="119" customFormat="1" x14ac:dyDescent="0.25">
      <c r="A27" s="118"/>
      <c r="B27" s="73"/>
      <c r="C27" s="73"/>
      <c r="F27" s="73"/>
      <c r="G27" s="73"/>
      <c r="H27" s="73"/>
      <c r="I27" s="73"/>
      <c r="J27" s="73"/>
      <c r="K27" s="73"/>
      <c r="P27" s="73"/>
      <c r="Q27" s="73"/>
      <c r="S27" s="73"/>
      <c r="T27" s="73"/>
      <c r="AB27" s="73"/>
    </row>
    <row r="28" spans="1:32" s="119" customFormat="1" x14ac:dyDescent="0.25">
      <c r="A28" s="118"/>
      <c r="B28" s="73"/>
      <c r="C28" s="73"/>
      <c r="F28" s="73"/>
      <c r="G28" s="73"/>
      <c r="H28" s="73"/>
      <c r="I28" s="73"/>
      <c r="J28" s="73"/>
      <c r="K28" s="73"/>
      <c r="P28" s="73"/>
      <c r="Q28" s="73"/>
      <c r="S28" s="73"/>
      <c r="T28" s="73"/>
      <c r="AB28" s="73"/>
    </row>
    <row r="29" spans="1:32" s="120" customFormat="1" x14ac:dyDescent="0.25">
      <c r="A29" s="120" t="s">
        <v>106</v>
      </c>
      <c r="B29" s="121"/>
      <c r="C29" s="121"/>
      <c r="D29" s="120">
        <f>COUNTIF(D8:D17,"")</f>
        <v>10</v>
      </c>
      <c r="E29" s="120">
        <f t="shared" ref="E29:R29" si="47">COUNTIF(E8:E17,"")</f>
        <v>10</v>
      </c>
      <c r="F29" s="121"/>
      <c r="G29" s="121"/>
      <c r="H29" s="121"/>
      <c r="I29" s="121"/>
      <c r="J29" s="121"/>
      <c r="K29" s="121"/>
      <c r="L29" s="120">
        <f t="shared" si="47"/>
        <v>10</v>
      </c>
      <c r="M29" s="120">
        <f t="shared" si="47"/>
        <v>10</v>
      </c>
      <c r="N29" s="120">
        <f t="shared" si="47"/>
        <v>10</v>
      </c>
      <c r="O29" s="120">
        <f t="shared" si="47"/>
        <v>10</v>
      </c>
      <c r="P29" s="121"/>
      <c r="Q29" s="121"/>
      <c r="R29" s="120">
        <f t="shared" si="47"/>
        <v>10</v>
      </c>
      <c r="S29" s="121"/>
      <c r="T29" s="121"/>
      <c r="U29" s="120">
        <f t="shared" ref="U29:AF29" si="48">COUNTIF(U8:U17,"")</f>
        <v>10</v>
      </c>
      <c r="V29" s="120">
        <f t="shared" si="48"/>
        <v>10</v>
      </c>
      <c r="W29" s="120">
        <f t="shared" si="48"/>
        <v>10</v>
      </c>
      <c r="X29" s="120">
        <f t="shared" si="48"/>
        <v>10</v>
      </c>
      <c r="Y29" s="120">
        <f t="shared" si="48"/>
        <v>10</v>
      </c>
      <c r="Z29" s="120">
        <f t="shared" si="48"/>
        <v>10</v>
      </c>
      <c r="AA29" s="120">
        <f t="shared" si="48"/>
        <v>10</v>
      </c>
      <c r="AB29" s="121"/>
      <c r="AC29" s="120">
        <f t="shared" si="48"/>
        <v>10</v>
      </c>
      <c r="AD29" s="120">
        <f t="shared" si="48"/>
        <v>10</v>
      </c>
      <c r="AE29" s="120">
        <f t="shared" si="48"/>
        <v>10</v>
      </c>
      <c r="AF29" s="120">
        <f t="shared" si="48"/>
        <v>10</v>
      </c>
    </row>
    <row r="30" spans="1:32" s="123" customFormat="1" ht="45" x14ac:dyDescent="0.25">
      <c r="A30" s="122" t="s">
        <v>151</v>
      </c>
      <c r="B30" s="121"/>
      <c r="C30" s="121"/>
      <c r="D30" s="123" t="str">
        <f>IF(D24=D26,"No data",IF(D25=D26,"NA",IF(D24+D25=D26,"NA",D20)))</f>
        <v>No data</v>
      </c>
      <c r="E30" s="123" t="str">
        <f t="shared" ref="E30:R30" si="49">IF(E24=E26,"No data",IF(E25=E26,"NA",IF(E24+E25=E26,"NA",E20)))</f>
        <v>No data</v>
      </c>
      <c r="F30" s="121"/>
      <c r="G30" s="121"/>
      <c r="H30" s="121"/>
      <c r="I30" s="121"/>
      <c r="J30" s="121"/>
      <c r="K30" s="121"/>
      <c r="L30" s="123" t="str">
        <f t="shared" si="49"/>
        <v>No data</v>
      </c>
      <c r="M30" s="123" t="str">
        <f t="shared" si="49"/>
        <v>No data</v>
      </c>
      <c r="N30" s="123" t="str">
        <f t="shared" si="49"/>
        <v>No data</v>
      </c>
      <c r="O30" s="123" t="str">
        <f t="shared" si="49"/>
        <v>No data</v>
      </c>
      <c r="P30" s="121"/>
      <c r="Q30" s="121"/>
      <c r="R30" s="123" t="str">
        <f t="shared" si="49"/>
        <v>No data</v>
      </c>
      <c r="S30" s="121"/>
      <c r="T30" s="121"/>
      <c r="U30" s="123" t="str">
        <f t="shared" ref="U30:AF30" si="50">IF(U24=U26,"No data",IF(U25=U26,"NA",IF(U24+U25=U26,"NA",U20)))</f>
        <v>No data</v>
      </c>
      <c r="V30" s="123" t="str">
        <f t="shared" si="50"/>
        <v>No data</v>
      </c>
      <c r="W30" s="123" t="str">
        <f t="shared" si="50"/>
        <v>No data</v>
      </c>
      <c r="X30" s="123" t="str">
        <f t="shared" si="50"/>
        <v>No data</v>
      </c>
      <c r="Y30" s="123" t="str">
        <f t="shared" si="50"/>
        <v>No data</v>
      </c>
      <c r="Z30" s="123" t="str">
        <f t="shared" si="50"/>
        <v>No data</v>
      </c>
      <c r="AA30" s="123" t="str">
        <f t="shared" si="50"/>
        <v>No data</v>
      </c>
      <c r="AB30" s="121"/>
      <c r="AC30" s="123" t="str">
        <f t="shared" si="50"/>
        <v>No data</v>
      </c>
      <c r="AD30" s="123" t="str">
        <f t="shared" si="50"/>
        <v>No data</v>
      </c>
      <c r="AE30" s="123" t="str">
        <f t="shared" si="50"/>
        <v>No data</v>
      </c>
      <c r="AF30" s="123" t="str">
        <f t="shared" si="50"/>
        <v>No data</v>
      </c>
    </row>
    <row r="31" spans="1:32" x14ac:dyDescent="0.25">
      <c r="A31" s="25"/>
    </row>
    <row r="32" spans="1:32" x14ac:dyDescent="0.25">
      <c r="A32" s="25"/>
    </row>
    <row r="33" spans="1:1" x14ac:dyDescent="0.25">
      <c r="A33" s="25"/>
    </row>
    <row r="34" spans="1:1" x14ac:dyDescent="0.25">
      <c r="A34" s="25"/>
    </row>
    <row r="35" spans="1:1" x14ac:dyDescent="0.25">
      <c r="A35" s="25"/>
    </row>
    <row r="36" spans="1:1" x14ac:dyDescent="0.25">
      <c r="A36" s="25"/>
    </row>
    <row r="37" spans="1:1" x14ac:dyDescent="0.25">
      <c r="A37" s="25"/>
    </row>
    <row r="38" spans="1:1" x14ac:dyDescent="0.25">
      <c r="A38" s="59"/>
    </row>
    <row r="39" spans="1:1" x14ac:dyDescent="0.25">
      <c r="A39" s="59"/>
    </row>
    <row r="40" spans="1:1" x14ac:dyDescent="0.25">
      <c r="A40" s="59"/>
    </row>
    <row r="41" spans="1:1" x14ac:dyDescent="0.25">
      <c r="A41" s="59"/>
    </row>
    <row r="42" spans="1:1" x14ac:dyDescent="0.25">
      <c r="A42" s="59"/>
    </row>
  </sheetData>
  <mergeCells count="11">
    <mergeCell ref="Z3:AA3"/>
    <mergeCell ref="AE3:AF3"/>
    <mergeCell ref="B4:C4"/>
    <mergeCell ref="A1:A2"/>
    <mergeCell ref="B3:C3"/>
    <mergeCell ref="D3:E3"/>
    <mergeCell ref="M3:N3"/>
    <mergeCell ref="J3:K3"/>
    <mergeCell ref="V3:W3"/>
    <mergeCell ref="F4:I4"/>
    <mergeCell ref="J4:K4"/>
  </mergeCells>
  <conditionalFormatting sqref="D8:D17">
    <cfRule type="containsText" dxfId="52" priority="11" operator="containsText" text="no">
      <formula>NOT(ISERROR(SEARCH("no",D8)))</formula>
    </cfRule>
  </conditionalFormatting>
  <conditionalFormatting sqref="E8:E17">
    <cfRule type="containsText" dxfId="51" priority="10" operator="containsText" text="no">
      <formula>NOT(ISERROR(SEARCH("no",E8)))</formula>
    </cfRule>
  </conditionalFormatting>
  <conditionalFormatting sqref="L8:O17 L18 R12:R16">
    <cfRule type="containsText" dxfId="50" priority="9" operator="containsText" text="no">
      <formula>NOT(ISERROR(SEARCH("no",L8)))</formula>
    </cfRule>
  </conditionalFormatting>
  <conditionalFormatting sqref="R8">
    <cfRule type="containsText" dxfId="49" priority="8" operator="containsText" text="no">
      <formula>NOT(ISERROR(SEARCH("no",R8)))</formula>
    </cfRule>
  </conditionalFormatting>
  <conditionalFormatting sqref="U8:U18">
    <cfRule type="containsText" dxfId="48" priority="7" operator="containsText" text="no">
      <formula>NOT(ISERROR(SEARCH("no",U8)))</formula>
    </cfRule>
  </conditionalFormatting>
  <conditionalFormatting sqref="AB10:AB11 AB14:AB16 AC12:AC16 W8:AA17">
    <cfRule type="containsText" dxfId="47" priority="6" operator="containsText" text="no">
      <formula>NOT(ISERROR(SEARCH("no",W8)))</formula>
    </cfRule>
  </conditionalFormatting>
  <conditionalFormatting sqref="AD8:AF17">
    <cfRule type="containsText" dxfId="46" priority="5" operator="containsText" text="no">
      <formula>NOT(ISERROR(SEARCH("no",AD8)))</formula>
    </cfRule>
  </conditionalFormatting>
  <conditionalFormatting sqref="V8:V17">
    <cfRule type="containsText" dxfId="45" priority="3" operator="containsText" text="No">
      <formula>NOT(ISERROR(SEARCH("No",V8)))</formula>
    </cfRule>
  </conditionalFormatting>
  <conditionalFormatting sqref="AC9">
    <cfRule type="containsText" dxfId="44" priority="2" operator="containsText" text="no">
      <formula>NOT(ISERROR(SEARCH("no",AC9)))</formula>
    </cfRule>
  </conditionalFormatting>
  <conditionalFormatting sqref="AC8:AC17">
    <cfRule type="containsText" dxfId="43" priority="1" operator="containsText" text="no">
      <formula>NOT(ISERROR(SEARCH("no",AC8)))</formula>
    </cfRule>
  </conditionalFormatting>
  <dataValidations count="3">
    <dataValidation type="list" allowBlank="1" showInputMessage="1" showErrorMessage="1" sqref="C8:C17">
      <formula1>Answer1</formula1>
    </dataValidation>
    <dataValidation type="time" allowBlank="1" showInputMessage="1" showErrorMessage="1" sqref="J8:J17 P8:P17 F8:F17 S8:S17">
      <formula1>0.000694444444444444</formula1>
      <formula2>0.999305555555556</formula2>
    </dataValidation>
    <dataValidation type="date" allowBlank="1" showInputMessage="1" showErrorMessage="1" sqref="K8:K17 Q8:Q17 G8:G17 T8:T17">
      <formula1>36526</formula1>
      <formula2>54789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answer_sheet!$I$2:$I$4</xm:f>
          </x14:formula1>
          <xm:sqref>AC8:AC17</xm:sqref>
        </x14:dataValidation>
        <x14:dataValidation type="list" allowBlank="1" showInputMessage="1" showErrorMessage="1">
          <x14:formula1>
            <xm:f>answer_sheet!$I$2:$I$4</xm:f>
          </x14:formula1>
          <xm:sqref>W8:W17</xm:sqref>
        </x14:dataValidation>
        <x14:dataValidation type="list" allowBlank="1" showInputMessage="1" showErrorMessage="1">
          <x14:formula1>
            <xm:f>answer_sheet!$K$2:$K$4</xm:f>
          </x14:formula1>
          <xm:sqref>AD8:AD17</xm:sqref>
        </x14:dataValidation>
        <x14:dataValidation type="list" allowBlank="1" showInputMessage="1" showErrorMessage="1">
          <x14:formula1>
            <xm:f>answer_sheet!$M$2:$M$4</xm:f>
          </x14:formula1>
          <xm:sqref>AE8:AF17</xm:sqref>
        </x14:dataValidation>
        <x14:dataValidation type="list" allowBlank="1" showInputMessage="1" showErrorMessage="1">
          <x14:formula1>
            <xm:f>answer_sheet!$C$2:$C$4</xm:f>
          </x14:formula1>
          <xm:sqref>D8:E17</xm:sqref>
        </x14:dataValidation>
        <x14:dataValidation type="list" allowBlank="1" showInputMessage="1" showErrorMessage="1">
          <x14:formula1>
            <xm:f>answer_sheet!$C$2:$C$4</xm:f>
          </x14:formula1>
          <xm:sqref>M8:M17</xm:sqref>
        </x14:dataValidation>
        <x14:dataValidation type="list" allowBlank="1" showInputMessage="1" showErrorMessage="1">
          <x14:formula1>
            <xm:f>answer_sheet!$G$2:$G$3</xm:f>
          </x14:formula1>
          <xm:sqref>AA8:AA17</xm:sqref>
        </x14:dataValidation>
        <x14:dataValidation type="list" allowBlank="1" showInputMessage="1" showErrorMessage="1">
          <x14:formula1>
            <xm:f>answer_sheet!$G$2:$G$3</xm:f>
          </x14:formula1>
          <xm:sqref>L8:L17</xm:sqref>
        </x14:dataValidation>
        <x14:dataValidation type="list" allowBlank="1" showInputMessage="1" showErrorMessage="1">
          <x14:formula1>
            <xm:f>answer_sheet!$G$2:$G$3</xm:f>
          </x14:formula1>
          <xm:sqref>N8:O17</xm:sqref>
        </x14:dataValidation>
        <x14:dataValidation type="list" allowBlank="1" showInputMessage="1" showErrorMessage="1">
          <x14:formula1>
            <xm:f>answer_sheet!$G$2:$G$3</xm:f>
          </x14:formula1>
          <xm:sqref>R8:R17</xm:sqref>
        </x14:dataValidation>
        <x14:dataValidation type="list" allowBlank="1" showInputMessage="1" showErrorMessage="1">
          <x14:formula1>
            <xm:f>answer_sheet!$G$2:$G$3</xm:f>
          </x14:formula1>
          <xm:sqref>U8:V17</xm:sqref>
        </x14:dataValidation>
        <x14:dataValidation type="list" allowBlank="1" showInputMessage="1" showErrorMessage="1">
          <x14:formula1>
            <xm:f>answer_sheet!$G$2:$G$3</xm:f>
          </x14:formula1>
          <xm:sqref>X8:Z17</xm:sqref>
        </x14:dataValidation>
        <x14:dataValidation type="list" allowBlank="1" showInputMessage="1" showErrorMessage="1">
          <x14:formula1>
            <xm:f>answer_sheet!$E$2:$E$12</xm:f>
          </x14:formula1>
          <xm:sqref>I8:I17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U22"/>
  <sheetViews>
    <sheetView showGridLines="0" workbookViewId="0">
      <selection activeCell="J15" sqref="J15"/>
    </sheetView>
  </sheetViews>
  <sheetFormatPr defaultRowHeight="15" x14ac:dyDescent="0.25"/>
  <cols>
    <col min="19" max="19" width="4.28515625" customWidth="1"/>
    <col min="20" max="20" width="43.5703125" customWidth="1"/>
  </cols>
  <sheetData>
    <row r="1" spans="9:21" x14ac:dyDescent="0.25">
      <c r="I1" s="147" t="s">
        <v>127</v>
      </c>
      <c r="J1" s="148"/>
      <c r="K1" s="148"/>
      <c r="L1" s="148"/>
      <c r="M1" s="148"/>
      <c r="N1" s="148"/>
      <c r="O1" s="148"/>
      <c r="P1" s="148"/>
      <c r="Q1" s="148"/>
      <c r="R1" s="149"/>
    </row>
    <row r="2" spans="9:21" ht="17.25" customHeight="1" x14ac:dyDescent="0.25">
      <c r="I2" s="27">
        <v>1</v>
      </c>
      <c r="J2" s="27">
        <v>2</v>
      </c>
      <c r="K2" s="27">
        <v>3</v>
      </c>
      <c r="L2" s="27">
        <v>4</v>
      </c>
      <c r="M2" s="27">
        <v>5</v>
      </c>
      <c r="N2" s="27">
        <v>6</v>
      </c>
      <c r="O2" s="27">
        <v>7</v>
      </c>
      <c r="P2" s="27">
        <v>8</v>
      </c>
      <c r="Q2" s="27">
        <v>9</v>
      </c>
      <c r="R2" s="27">
        <v>10</v>
      </c>
      <c r="T2" s="150" t="s">
        <v>122</v>
      </c>
      <c r="U2" s="151" t="s">
        <v>123</v>
      </c>
    </row>
    <row r="3" spans="9:21" x14ac:dyDescent="0.25">
      <c r="I3" s="28" t="s">
        <v>109</v>
      </c>
      <c r="J3" s="28">
        <v>8</v>
      </c>
      <c r="K3" s="28">
        <v>9</v>
      </c>
      <c r="L3" s="28">
        <v>13</v>
      </c>
      <c r="M3" s="28">
        <v>16</v>
      </c>
      <c r="N3" s="29">
        <v>18</v>
      </c>
      <c r="O3" s="28" t="s">
        <v>118</v>
      </c>
      <c r="P3" s="28">
        <v>23</v>
      </c>
      <c r="Q3" s="28">
        <v>24</v>
      </c>
      <c r="R3" s="28">
        <v>25</v>
      </c>
      <c r="T3" s="150"/>
      <c r="U3" s="151"/>
    </row>
    <row r="4" spans="9:21" x14ac:dyDescent="0.25">
      <c r="I4" s="28" t="s">
        <v>110</v>
      </c>
      <c r="K4" s="28">
        <v>10</v>
      </c>
      <c r="L4" s="28">
        <v>15</v>
      </c>
      <c r="M4" s="28">
        <v>17</v>
      </c>
      <c r="N4" s="26"/>
      <c r="O4" s="28" t="s">
        <v>107</v>
      </c>
      <c r="R4" s="28">
        <v>26</v>
      </c>
      <c r="T4" s="150"/>
      <c r="U4" s="151"/>
    </row>
    <row r="5" spans="9:21" x14ac:dyDescent="0.25">
      <c r="I5" s="28">
        <v>11</v>
      </c>
      <c r="L5" s="26"/>
      <c r="N5" s="26"/>
      <c r="O5" s="43"/>
      <c r="Q5" s="43"/>
      <c r="R5" s="43"/>
      <c r="T5" s="150"/>
      <c r="U5" s="151"/>
    </row>
    <row r="6" spans="9:21" x14ac:dyDescent="0.25">
      <c r="I6" s="28">
        <v>19</v>
      </c>
      <c r="K6" s="26"/>
      <c r="L6" s="26"/>
      <c r="M6" s="43"/>
      <c r="N6" s="43"/>
      <c r="O6" s="43"/>
      <c r="P6" s="43"/>
      <c r="Q6" s="43"/>
      <c r="R6" s="43"/>
      <c r="T6" s="150"/>
      <c r="U6" s="151"/>
    </row>
    <row r="7" spans="9:21" x14ac:dyDescent="0.25">
      <c r="K7" s="26"/>
      <c r="L7" s="26"/>
      <c r="M7" s="43"/>
      <c r="N7" s="43"/>
      <c r="O7" s="43"/>
      <c r="Q7" s="43"/>
      <c r="R7" s="43"/>
      <c r="T7" s="112" t="s">
        <v>124</v>
      </c>
      <c r="U7" s="113">
        <v>100</v>
      </c>
    </row>
    <row r="8" spans="9:21" x14ac:dyDescent="0.25">
      <c r="I8" s="43"/>
      <c r="K8" s="26"/>
      <c r="L8" s="26"/>
      <c r="M8" s="43"/>
      <c r="N8" s="43"/>
      <c r="O8" s="43"/>
      <c r="P8" s="43"/>
      <c r="Q8" s="43"/>
      <c r="R8" s="43"/>
      <c r="T8" s="114" t="s">
        <v>125</v>
      </c>
      <c r="U8" s="115" t="s">
        <v>129</v>
      </c>
    </row>
    <row r="9" spans="9:21" x14ac:dyDescent="0.25">
      <c r="I9" s="147" t="s">
        <v>121</v>
      </c>
      <c r="J9" s="148"/>
      <c r="K9" s="148"/>
      <c r="L9" s="148"/>
      <c r="M9" s="148"/>
      <c r="N9" s="148"/>
      <c r="O9" s="148"/>
      <c r="P9" s="148"/>
      <c r="Q9" s="148"/>
      <c r="R9" s="149"/>
      <c r="T9" s="116" t="s">
        <v>128</v>
      </c>
      <c r="U9" s="117" t="s">
        <v>130</v>
      </c>
    </row>
    <row r="10" spans="9:21" x14ac:dyDescent="0.25">
      <c r="I10" s="27">
        <v>1</v>
      </c>
      <c r="J10" s="27">
        <v>2</v>
      </c>
      <c r="K10" s="27">
        <v>3</v>
      </c>
      <c r="L10" s="27">
        <v>4</v>
      </c>
      <c r="M10" s="27">
        <v>5</v>
      </c>
      <c r="N10" s="27">
        <v>6</v>
      </c>
      <c r="O10" s="27">
        <v>7</v>
      </c>
      <c r="P10" s="27">
        <v>8</v>
      </c>
      <c r="Q10" s="27">
        <v>9</v>
      </c>
      <c r="R10" s="27">
        <v>10</v>
      </c>
    </row>
    <row r="11" spans="9:21" x14ac:dyDescent="0.25">
      <c r="I11" s="108" t="str">
        <f>'Audit Tool'!D30</f>
        <v>No data</v>
      </c>
      <c r="J11" s="108" t="str">
        <f>'Audit Tool'!L30</f>
        <v>No data</v>
      </c>
      <c r="K11" s="108" t="str">
        <f>'Audit Tool'!M30</f>
        <v>No data</v>
      </c>
      <c r="L11" s="108" t="str">
        <f>'Audit Tool'!R30</f>
        <v>No data</v>
      </c>
      <c r="M11" s="108" t="str">
        <f>'Audit Tool'!V30</f>
        <v>No data</v>
      </c>
      <c r="N11" s="108" t="str">
        <f>'Audit Tool'!X30</f>
        <v>No data</v>
      </c>
      <c r="O11" s="108" t="str">
        <f>'Audit Tool'!Z30</f>
        <v>No data</v>
      </c>
      <c r="P11" s="108" t="str">
        <f>'Audit Tool'!AC30</f>
        <v>No data</v>
      </c>
      <c r="Q11" s="108" t="str">
        <f>'Audit Tool'!AD30</f>
        <v>No data</v>
      </c>
      <c r="R11" s="108" t="str">
        <f>'Audit Tool'!AE30</f>
        <v>No data</v>
      </c>
    </row>
    <row r="12" spans="9:21" x14ac:dyDescent="0.25">
      <c r="I12" s="108" t="str">
        <f>'Audit Tool'!E30</f>
        <v>No data</v>
      </c>
      <c r="K12" s="108" t="str">
        <f>'Audit Tool'!N30</f>
        <v>No data</v>
      </c>
      <c r="L12" s="108" t="str">
        <f>'Audit Tool'!U30</f>
        <v>No data</v>
      </c>
      <c r="M12" s="108" t="str">
        <f>'Audit Tool'!W30</f>
        <v>No data</v>
      </c>
      <c r="N12" s="109"/>
      <c r="O12" s="108" t="str">
        <f>'Audit Tool'!AA30</f>
        <v>No data</v>
      </c>
      <c r="P12" s="109"/>
      <c r="R12" s="108" t="str">
        <f>'Audit Tool'!AF30</f>
        <v>No data</v>
      </c>
    </row>
    <row r="13" spans="9:21" x14ac:dyDescent="0.25">
      <c r="I13" s="108" t="str">
        <f>'Audit Tool'!O30</f>
        <v>No data</v>
      </c>
      <c r="J13" s="109"/>
      <c r="K13" s="109"/>
      <c r="L13" s="110"/>
      <c r="M13" s="109"/>
      <c r="N13" s="110"/>
      <c r="O13" s="109"/>
      <c r="P13" s="110"/>
      <c r="Q13" s="110"/>
      <c r="R13" s="110"/>
    </row>
    <row r="14" spans="9:21" x14ac:dyDescent="0.25">
      <c r="I14" s="108" t="str">
        <f>'Audit Tool'!Y30</f>
        <v>No data</v>
      </c>
      <c r="J14" s="109"/>
      <c r="K14" s="109"/>
      <c r="L14" s="110"/>
      <c r="M14" s="110"/>
      <c r="N14" s="110"/>
      <c r="O14" s="110"/>
      <c r="Q14" s="110"/>
      <c r="R14" s="109"/>
    </row>
    <row r="17" spans="9:18" x14ac:dyDescent="0.25">
      <c r="I17" s="144" t="s">
        <v>126</v>
      </c>
      <c r="J17" s="145"/>
      <c r="K17" s="145"/>
      <c r="L17" s="145"/>
      <c r="M17" s="145"/>
      <c r="N17" s="145"/>
      <c r="O17" s="145"/>
      <c r="P17" s="145"/>
      <c r="Q17" s="145"/>
      <c r="R17" s="146"/>
    </row>
    <row r="18" spans="9:18" x14ac:dyDescent="0.25">
      <c r="I18" s="111" t="str">
        <f>IF(I11="No data", "No data", IF(I11="NA","NA",IF(I11="%","%", SUM(I11:I14)/COUNT(I11:I14))))</f>
        <v>No data</v>
      </c>
      <c r="J18" s="111" t="str">
        <f>IF(J11="No data", "No data", IF(J11="NA","NA",IF(J11="%","%", SUM(J11:J11)/COUNT(J11:J11))))</f>
        <v>No data</v>
      </c>
      <c r="K18" s="111" t="str">
        <f>IF(K11="No data", "No data", IF(K11="NA","NA",IF(K11="%","%", SUM(K11:K12)/COUNT(K11:K12))))</f>
        <v>No data</v>
      </c>
      <c r="L18" s="111" t="str">
        <f>IF(L11="No data", "No data", IF(L11="NA","NA",IF(L11="%","%", SUM(L11:L12)/COUNT(L11:L12))))</f>
        <v>No data</v>
      </c>
      <c r="M18" s="111" t="str">
        <f>IF(M11="No data", "No data", IF(M11="NA","NA",IF(M11="%","%", SUM(M11:M12)/COUNT(M11:M12))))</f>
        <v>No data</v>
      </c>
      <c r="N18" s="111" t="str">
        <f>IF(N11="No data", "No data", IF(N11="NA","NA",IF(N11="%","%", SUM(N11:N11)/COUNT(N11:N11))))</f>
        <v>No data</v>
      </c>
      <c r="O18" s="111" t="str">
        <f>IF(O11="No data", "No data", IF(O11="NA","NA",IF(O11="%","%", SUM(O11:O12)/COUNT(O11:O12))))</f>
        <v>No data</v>
      </c>
      <c r="P18" s="111" t="str">
        <f>IF(P11="No data", "No data", IF(P11="NA","NA",IF(P11="%","%", SUM(P11:P11)/COUNT(P11:P11))))</f>
        <v>No data</v>
      </c>
      <c r="Q18" s="111" t="str">
        <f>IF(Q11="No data", "No data", IF(Q11="NA","NA",IF(Q11="%","%", SUM(Q11:Q11)/COUNT(Q11:Q11))))</f>
        <v>No data</v>
      </c>
      <c r="R18" s="111" t="str">
        <f>IF(R11="No data", "No data", IF(R11="NA","NA",IF(R11="%","%", SUM(R11:R12)/COUNT(R11:R12))))</f>
        <v>No data</v>
      </c>
    </row>
    <row r="19" spans="9:18" x14ac:dyDescent="0.25">
      <c r="L19" s="2"/>
      <c r="M19" s="2"/>
      <c r="N19" s="2"/>
      <c r="P19" s="2"/>
      <c r="Q19" s="2"/>
      <c r="R19" s="2"/>
    </row>
    <row r="20" spans="9:18" x14ac:dyDescent="0.25">
      <c r="I20" s="2"/>
      <c r="L20" s="2"/>
      <c r="M20" s="2"/>
      <c r="N20" s="2"/>
      <c r="O20" s="2"/>
      <c r="P20" s="2"/>
      <c r="Q20" s="2"/>
      <c r="R20" s="2"/>
    </row>
    <row r="21" spans="9:18" x14ac:dyDescent="0.25">
      <c r="I21" s="2"/>
      <c r="J21" s="2"/>
      <c r="L21" s="2"/>
      <c r="M21" s="2"/>
      <c r="N21" s="2"/>
      <c r="O21" s="2"/>
      <c r="Q21" s="2"/>
      <c r="R21" s="2"/>
    </row>
    <row r="22" spans="9:18" x14ac:dyDescent="0.25">
      <c r="O22" s="2"/>
    </row>
  </sheetData>
  <mergeCells count="5">
    <mergeCell ref="I17:R17"/>
    <mergeCell ref="I1:R1"/>
    <mergeCell ref="I9:R9"/>
    <mergeCell ref="T2:T6"/>
    <mergeCell ref="U2:U6"/>
  </mergeCells>
  <conditionalFormatting sqref="I18:J18 L18:R18">
    <cfRule type="cellIs" dxfId="42" priority="31" operator="between">
      <formula>100</formula>
      <formula>100</formula>
    </cfRule>
    <cfRule type="cellIs" priority="32" operator="between">
      <formula>100</formula>
      <formula>100</formula>
    </cfRule>
    <cfRule type="cellIs" dxfId="41" priority="33" operator="between">
      <formula>50</formula>
      <formula>99</formula>
    </cfRule>
    <cfRule type="cellIs" dxfId="40" priority="34" operator="between">
      <formula>0</formula>
      <formula>49</formula>
    </cfRule>
    <cfRule type="expression" dxfId="39" priority="40" stopIfTrue="1">
      <formula>$G$13="NA"</formula>
    </cfRule>
  </conditionalFormatting>
  <conditionalFormatting sqref="I18:J18 L18:R18">
    <cfRule type="expression" dxfId="38" priority="39" stopIfTrue="1">
      <formula>$G$13="%"</formula>
    </cfRule>
  </conditionalFormatting>
  <conditionalFormatting sqref="I18:J18 L18:R18">
    <cfRule type="expression" dxfId="37" priority="38" stopIfTrue="1">
      <formula>$G$13=""</formula>
    </cfRule>
  </conditionalFormatting>
  <conditionalFormatting sqref="I18:J18 L18:R18">
    <cfRule type="expression" dxfId="36" priority="52" stopIfTrue="1">
      <formula>(I18="")</formula>
    </cfRule>
    <cfRule type="expression" dxfId="35" priority="53" stopIfTrue="1">
      <formula>(I18="%")</formula>
    </cfRule>
    <cfRule type="expression" dxfId="34" priority="54" stopIfTrue="1">
      <formula>(I18="NA")</formula>
    </cfRule>
    <cfRule type="expression" dxfId="33" priority="55" stopIfTrue="1">
      <formula>(I18="No data")</formula>
    </cfRule>
    <cfRule type="cellIs" dxfId="32" priority="56" stopIfTrue="1" operator="greaterThanOrEqual">
      <formula>$T$8</formula>
    </cfRule>
    <cfRule type="cellIs" dxfId="31" priority="57" stopIfTrue="1" operator="lessThan">
      <formula>$T$9</formula>
    </cfRule>
    <cfRule type="cellIs" dxfId="30" priority="58" stopIfTrue="1" operator="between">
      <formula>$T$9</formula>
      <formula>$T$8</formula>
    </cfRule>
  </conditionalFormatting>
  <conditionalFormatting sqref="I18:J18 L18:R18">
    <cfRule type="cellIs" dxfId="29" priority="66" stopIfTrue="1" operator="between">
      <formula>$Q$8</formula>
      <formula>$Q$7</formula>
    </cfRule>
  </conditionalFormatting>
  <conditionalFormatting sqref="I18:R18">
    <cfRule type="expression" dxfId="28" priority="68" stopIfTrue="1">
      <formula>$G$13="No data"</formula>
    </cfRule>
    <cfRule type="cellIs" dxfId="27" priority="69" stopIfTrue="1" operator="equal">
      <formula>$Q$7</formula>
    </cfRule>
    <cfRule type="cellIs" dxfId="26" priority="70" stopIfTrue="1" operator="lessThan">
      <formula>$Q$8</formula>
    </cfRule>
  </conditionalFormatting>
  <conditionalFormatting sqref="L12:M12 J11:R11 I11:I14">
    <cfRule type="cellIs" dxfId="25" priority="37" operator="between">
      <formula>50</formula>
      <formula>99</formula>
    </cfRule>
  </conditionalFormatting>
  <conditionalFormatting sqref="L12:M12 J11:R11 I11:I14">
    <cfRule type="cellIs" dxfId="24" priority="36" operator="equal">
      <formula>100</formula>
    </cfRule>
  </conditionalFormatting>
  <conditionalFormatting sqref="L12:M12 J11:R11 I11:I14">
    <cfRule type="cellIs" dxfId="23" priority="35" operator="between">
      <formula>0</formula>
      <formula>49</formula>
    </cfRule>
  </conditionalFormatting>
  <conditionalFormatting sqref="K18">
    <cfRule type="cellIs" dxfId="22" priority="13" operator="between">
      <formula>100</formula>
      <formula>100</formula>
    </cfRule>
    <cfRule type="cellIs" priority="14" operator="between">
      <formula>100</formula>
      <formula>100</formula>
    </cfRule>
    <cfRule type="cellIs" dxfId="21" priority="15" operator="between">
      <formula>50</formula>
      <formula>99</formula>
    </cfRule>
    <cfRule type="cellIs" dxfId="20" priority="16" operator="between">
      <formula>0</formula>
      <formula>49</formula>
    </cfRule>
    <cfRule type="expression" dxfId="19" priority="19" stopIfTrue="1">
      <formula>$G$13="NA"</formula>
    </cfRule>
  </conditionalFormatting>
  <conditionalFormatting sqref="K18">
    <cfRule type="expression" dxfId="18" priority="18" stopIfTrue="1">
      <formula>$G$13="%"</formula>
    </cfRule>
  </conditionalFormatting>
  <conditionalFormatting sqref="K18">
    <cfRule type="expression" dxfId="17" priority="17" stopIfTrue="1">
      <formula>$G$13=""</formula>
    </cfRule>
  </conditionalFormatting>
  <conditionalFormatting sqref="K18">
    <cfRule type="expression" dxfId="16" priority="20" stopIfTrue="1">
      <formula>(K18="")</formula>
    </cfRule>
    <cfRule type="expression" dxfId="15" priority="21" stopIfTrue="1">
      <formula>(K18="%")</formula>
    </cfRule>
    <cfRule type="expression" dxfId="14" priority="22" stopIfTrue="1">
      <formula>(K18="NA")</formula>
    </cfRule>
    <cfRule type="expression" dxfId="13" priority="23" stopIfTrue="1">
      <formula>(K18="No data")</formula>
    </cfRule>
    <cfRule type="cellIs" dxfId="12" priority="24" stopIfTrue="1" operator="greaterThanOrEqual">
      <formula>$T$8</formula>
    </cfRule>
    <cfRule type="cellIs" dxfId="11" priority="25" stopIfTrue="1" operator="lessThan">
      <formula>$T$9</formula>
    </cfRule>
    <cfRule type="cellIs" dxfId="10" priority="26" stopIfTrue="1" operator="between">
      <formula>$T$9</formula>
      <formula>$T$8</formula>
    </cfRule>
  </conditionalFormatting>
  <conditionalFormatting sqref="K18">
    <cfRule type="cellIs" dxfId="9" priority="27" stopIfTrue="1" operator="between">
      <formula>$Q$8</formula>
      <formula>$Q$7</formula>
    </cfRule>
  </conditionalFormatting>
  <conditionalFormatting sqref="K12">
    <cfRule type="cellIs" dxfId="8" priority="12" operator="between">
      <formula>50</formula>
      <formula>99</formula>
    </cfRule>
  </conditionalFormatting>
  <conditionalFormatting sqref="K12">
    <cfRule type="cellIs" dxfId="7" priority="11" operator="equal">
      <formula>100</formula>
    </cfRule>
  </conditionalFormatting>
  <conditionalFormatting sqref="K12">
    <cfRule type="cellIs" dxfId="6" priority="10" operator="between">
      <formula>0</formula>
      <formula>49</formula>
    </cfRule>
  </conditionalFormatting>
  <conditionalFormatting sqref="O12">
    <cfRule type="cellIs" dxfId="5" priority="6" operator="between">
      <formula>50</formula>
      <formula>99</formula>
    </cfRule>
  </conditionalFormatting>
  <conditionalFormatting sqref="O12">
    <cfRule type="cellIs" dxfId="4" priority="5" operator="equal">
      <formula>100</formula>
    </cfRule>
  </conditionalFormatting>
  <conditionalFormatting sqref="O12">
    <cfRule type="cellIs" dxfId="3" priority="4" operator="between">
      <formula>0</formula>
      <formula>49</formula>
    </cfRule>
  </conditionalFormatting>
  <conditionalFormatting sqref="R12">
    <cfRule type="cellIs" dxfId="2" priority="3" operator="between">
      <formula>50</formula>
      <formula>99</formula>
    </cfRule>
  </conditionalFormatting>
  <conditionalFormatting sqref="R12">
    <cfRule type="cellIs" dxfId="1" priority="2" operator="equal">
      <formula>100</formula>
    </cfRule>
  </conditionalFormatting>
  <conditionalFormatting sqref="R12">
    <cfRule type="cellIs" dxfId="0" priority="1" operator="between">
      <formula>0</formula>
      <formula>49</formula>
    </cfRule>
  </conditionalFormatting>
  <pageMargins left="0.7" right="0.7" top="0.75" bottom="0.75" header="0.3" footer="0.3"/>
  <pageSetup paperSize="9" orientation="portrait" r:id="rId1"/>
  <ignoredErrors>
    <ignoredError sqref="N18:O1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workbookViewId="0">
      <selection activeCell="A2" sqref="A2"/>
    </sheetView>
  </sheetViews>
  <sheetFormatPr defaultRowHeight="15" x14ac:dyDescent="0.25"/>
  <cols>
    <col min="1" max="1" width="20.140625" style="106" customWidth="1"/>
    <col min="2" max="2" width="122.140625" style="22" customWidth="1"/>
    <col min="3" max="3" width="22" style="22" customWidth="1"/>
    <col min="4" max="4" width="19.28515625" style="22" customWidth="1"/>
    <col min="5" max="16384" width="9.140625" style="22"/>
  </cols>
  <sheetData>
    <row r="1" spans="1:4" ht="18.75" x14ac:dyDescent="0.25">
      <c r="A1" s="152" t="s">
        <v>13</v>
      </c>
      <c r="B1" s="152"/>
      <c r="C1" s="128"/>
      <c r="D1" s="127"/>
    </row>
    <row r="2" spans="1:4" s="106" customFormat="1" ht="45" x14ac:dyDescent="0.25">
      <c r="A2" s="105" t="s">
        <v>140</v>
      </c>
      <c r="B2" s="105"/>
      <c r="C2" s="104" t="s">
        <v>141</v>
      </c>
      <c r="D2" s="105" t="s">
        <v>14</v>
      </c>
    </row>
    <row r="3" spans="1:4" ht="48" x14ac:dyDescent="0.25">
      <c r="A3" s="105">
        <v>1</v>
      </c>
      <c r="B3" s="103" t="s">
        <v>70</v>
      </c>
      <c r="C3" s="104">
        <v>4</v>
      </c>
      <c r="D3" s="105"/>
    </row>
    <row r="4" spans="1:4" ht="24" x14ac:dyDescent="0.25">
      <c r="A4" s="105">
        <v>2</v>
      </c>
      <c r="B4" s="103" t="s">
        <v>16</v>
      </c>
      <c r="C4" s="104">
        <v>8</v>
      </c>
      <c r="D4" s="105"/>
    </row>
    <row r="5" spans="1:4" ht="48" x14ac:dyDescent="0.25">
      <c r="A5" s="105">
        <v>3</v>
      </c>
      <c r="B5" s="103" t="s">
        <v>72</v>
      </c>
      <c r="C5" s="104">
        <v>9</v>
      </c>
      <c r="D5" s="105" t="s">
        <v>79</v>
      </c>
    </row>
    <row r="6" spans="1:4" ht="36" x14ac:dyDescent="0.25">
      <c r="A6" s="105">
        <v>4</v>
      </c>
      <c r="B6" s="103" t="s">
        <v>71</v>
      </c>
      <c r="C6" s="104">
        <v>5</v>
      </c>
      <c r="D6" s="105" t="s">
        <v>79</v>
      </c>
    </row>
    <row r="7" spans="1:4" ht="36" x14ac:dyDescent="0.25">
      <c r="A7" s="105">
        <v>5</v>
      </c>
      <c r="B7" s="103" t="s">
        <v>73</v>
      </c>
      <c r="C7" s="104">
        <v>10</v>
      </c>
      <c r="D7" s="105" t="s">
        <v>79</v>
      </c>
    </row>
    <row r="8" spans="1:4" ht="24" x14ac:dyDescent="0.25">
      <c r="A8" s="105">
        <v>6</v>
      </c>
      <c r="B8" s="103" t="s">
        <v>75</v>
      </c>
      <c r="C8" s="104">
        <v>12</v>
      </c>
      <c r="D8" s="105" t="s">
        <v>79</v>
      </c>
    </row>
    <row r="9" spans="1:4" x14ac:dyDescent="0.25">
      <c r="A9" s="105">
        <v>7</v>
      </c>
      <c r="B9" s="103" t="s">
        <v>76</v>
      </c>
      <c r="C9" s="104">
        <v>13</v>
      </c>
      <c r="D9" s="105"/>
    </row>
    <row r="10" spans="1:4" ht="24" x14ac:dyDescent="0.25">
      <c r="A10" s="105">
        <v>8</v>
      </c>
      <c r="B10" s="103" t="s">
        <v>74</v>
      </c>
      <c r="C10" s="104">
        <v>11</v>
      </c>
      <c r="D10" s="105"/>
    </row>
    <row r="11" spans="1:4" ht="48" x14ac:dyDescent="0.25">
      <c r="A11" s="105">
        <v>9</v>
      </c>
      <c r="B11" s="103" t="s">
        <v>78</v>
      </c>
      <c r="C11" s="104">
        <v>16</v>
      </c>
      <c r="D11" s="105"/>
    </row>
    <row r="12" spans="1:4" ht="36" x14ac:dyDescent="0.25">
      <c r="A12" s="105">
        <v>10</v>
      </c>
      <c r="B12" s="103" t="s">
        <v>77</v>
      </c>
      <c r="C12" s="104">
        <v>15</v>
      </c>
      <c r="D12" s="105"/>
    </row>
    <row r="13" spans="1:4" x14ac:dyDescent="0.25">
      <c r="C13" s="106"/>
      <c r="D13" s="106"/>
    </row>
    <row r="14" spans="1:4" x14ac:dyDescent="0.25">
      <c r="C14" s="106"/>
      <c r="D14" s="106"/>
    </row>
    <row r="15" spans="1:4" x14ac:dyDescent="0.25">
      <c r="C15" s="106"/>
      <c r="D15" s="106"/>
    </row>
    <row r="16" spans="1:4" x14ac:dyDescent="0.25">
      <c r="C16" s="106"/>
      <c r="D16" s="106"/>
    </row>
    <row r="17" spans="3:4" x14ac:dyDescent="0.25">
      <c r="C17" s="106"/>
      <c r="D17" s="106"/>
    </row>
    <row r="18" spans="3:4" x14ac:dyDescent="0.25">
      <c r="C18" s="106"/>
      <c r="D18" s="106"/>
    </row>
    <row r="19" spans="3:4" x14ac:dyDescent="0.25">
      <c r="C19" s="106"/>
      <c r="D19" s="106"/>
    </row>
    <row r="20" spans="3:4" x14ac:dyDescent="0.25">
      <c r="C20" s="106"/>
      <c r="D20" s="106"/>
    </row>
    <row r="21" spans="3:4" x14ac:dyDescent="0.25">
      <c r="C21" s="106"/>
      <c r="D21" s="106"/>
    </row>
    <row r="22" spans="3:4" x14ac:dyDescent="0.25">
      <c r="C22" s="106"/>
      <c r="D22" s="106"/>
    </row>
    <row r="23" spans="3:4" x14ac:dyDescent="0.25">
      <c r="C23" s="106"/>
      <c r="D23" s="106"/>
    </row>
    <row r="24" spans="3:4" x14ac:dyDescent="0.25">
      <c r="C24" s="106"/>
      <c r="D24" s="106"/>
    </row>
    <row r="25" spans="3:4" x14ac:dyDescent="0.25">
      <c r="C25" s="106"/>
      <c r="D25" s="106"/>
    </row>
    <row r="26" spans="3:4" x14ac:dyDescent="0.25">
      <c r="C26" s="106"/>
      <c r="D26" s="106"/>
    </row>
  </sheetData>
  <mergeCells count="1">
    <mergeCell ref="A1:B1"/>
  </mergeCells>
  <pageMargins left="0.70866141732283472" right="0.70866141732283472" top="0.74803149606299213" bottom="0.7480314960629921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2"/>
  <sheetViews>
    <sheetView workbookViewId="0">
      <selection activeCell="B15" sqref="B15"/>
    </sheetView>
  </sheetViews>
  <sheetFormatPr defaultRowHeight="15" x14ac:dyDescent="0.25"/>
  <cols>
    <col min="2" max="2" width="71.5703125" bestFit="1" customWidth="1"/>
  </cols>
  <sheetData>
    <row r="1" spans="2:2" x14ac:dyDescent="0.25">
      <c r="B1" s="107" t="s">
        <v>148</v>
      </c>
    </row>
    <row r="2" spans="2:2" x14ac:dyDescent="0.25">
      <c r="B2" t="s">
        <v>87</v>
      </c>
    </row>
    <row r="3" spans="2:2" x14ac:dyDescent="0.25">
      <c r="B3" t="s">
        <v>88</v>
      </c>
    </row>
    <row r="4" spans="2:2" x14ac:dyDescent="0.25">
      <c r="B4" t="s">
        <v>89</v>
      </c>
    </row>
    <row r="5" spans="2:2" x14ac:dyDescent="0.25">
      <c r="B5" t="s">
        <v>92</v>
      </c>
    </row>
    <row r="6" spans="2:2" x14ac:dyDescent="0.25">
      <c r="B6" t="s">
        <v>93</v>
      </c>
    </row>
    <row r="7" spans="2:2" x14ac:dyDescent="0.25">
      <c r="B7" t="s">
        <v>94</v>
      </c>
    </row>
    <row r="8" spans="2:2" x14ac:dyDescent="0.25">
      <c r="B8" t="s">
        <v>95</v>
      </c>
    </row>
    <row r="9" spans="2:2" x14ac:dyDescent="0.25">
      <c r="B9" t="s">
        <v>96</v>
      </c>
    </row>
    <row r="10" spans="2:2" x14ac:dyDescent="0.25">
      <c r="B10" t="s">
        <v>97</v>
      </c>
    </row>
    <row r="11" spans="2:2" x14ac:dyDescent="0.25">
      <c r="B11" t="s">
        <v>98</v>
      </c>
    </row>
    <row r="12" spans="2:2" x14ac:dyDescent="0.25">
      <c r="B12"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E2" sqref="E2"/>
    </sheetView>
  </sheetViews>
  <sheetFormatPr defaultRowHeight="15" x14ac:dyDescent="0.25"/>
  <cols>
    <col min="1" max="1" width="16.140625" bestFit="1" customWidth="1"/>
    <col min="3" max="3" width="18.7109375" customWidth="1"/>
    <col min="5" max="5" width="12.42578125" bestFit="1" customWidth="1"/>
    <col min="9" max="9" width="46.42578125" bestFit="1" customWidth="1"/>
    <col min="11" max="11" width="66.42578125" bestFit="1" customWidth="1"/>
    <col min="13" max="13" width="30.42578125" bestFit="1" customWidth="1"/>
  </cols>
  <sheetData>
    <row r="1" spans="1:13" x14ac:dyDescent="0.25">
      <c r="A1" t="s">
        <v>80</v>
      </c>
      <c r="C1" t="s">
        <v>81</v>
      </c>
      <c r="E1" t="s">
        <v>20</v>
      </c>
      <c r="G1" t="s">
        <v>85</v>
      </c>
      <c r="I1" t="s">
        <v>90</v>
      </c>
      <c r="K1" t="s">
        <v>100</v>
      </c>
      <c r="M1" t="s">
        <v>101</v>
      </c>
    </row>
    <row r="2" spans="1:13" x14ac:dyDescent="0.25">
      <c r="A2" t="s">
        <v>21</v>
      </c>
      <c r="C2" t="s">
        <v>22</v>
      </c>
      <c r="E2" s="55">
        <v>0</v>
      </c>
      <c r="G2" t="s">
        <v>22</v>
      </c>
      <c r="I2" t="s">
        <v>22</v>
      </c>
      <c r="K2" t="s">
        <v>22</v>
      </c>
      <c r="M2" t="s">
        <v>22</v>
      </c>
    </row>
    <row r="3" spans="1:13" x14ac:dyDescent="0.25">
      <c r="A3" t="s">
        <v>23</v>
      </c>
      <c r="C3" t="s">
        <v>24</v>
      </c>
      <c r="E3" s="125">
        <v>1</v>
      </c>
      <c r="G3" t="s">
        <v>24</v>
      </c>
      <c r="I3" t="s">
        <v>24</v>
      </c>
      <c r="K3" t="s">
        <v>24</v>
      </c>
      <c r="M3" t="s">
        <v>24</v>
      </c>
    </row>
    <row r="4" spans="1:13" x14ac:dyDescent="0.25">
      <c r="C4" t="s">
        <v>82</v>
      </c>
      <c r="E4" s="125">
        <v>2</v>
      </c>
      <c r="I4" t="s">
        <v>91</v>
      </c>
      <c r="K4" t="s">
        <v>133</v>
      </c>
      <c r="M4" t="s">
        <v>102</v>
      </c>
    </row>
    <row r="5" spans="1:13" x14ac:dyDescent="0.25">
      <c r="E5" s="125">
        <v>3</v>
      </c>
    </row>
    <row r="6" spans="1:13" x14ac:dyDescent="0.25">
      <c r="E6" s="126">
        <v>4</v>
      </c>
    </row>
    <row r="7" spans="1:13" x14ac:dyDescent="0.25">
      <c r="E7" s="55">
        <v>5</v>
      </c>
    </row>
    <row r="8" spans="1:13" x14ac:dyDescent="0.25">
      <c r="E8" s="55">
        <v>6</v>
      </c>
    </row>
    <row r="9" spans="1:13" x14ac:dyDescent="0.25">
      <c r="E9" s="55">
        <v>7</v>
      </c>
    </row>
    <row r="10" spans="1:13" x14ac:dyDescent="0.25">
      <c r="E10" s="55">
        <v>8</v>
      </c>
    </row>
    <row r="11" spans="1:13" x14ac:dyDescent="0.25">
      <c r="E11" s="55">
        <v>9</v>
      </c>
    </row>
    <row r="12" spans="1:13" x14ac:dyDescent="0.25">
      <c r="E12" s="124" t="s">
        <v>153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Introduction</vt:lpstr>
      <vt:lpstr>Instructions</vt:lpstr>
      <vt:lpstr>Audit Tool</vt:lpstr>
      <vt:lpstr>Summary</vt:lpstr>
      <vt:lpstr>Recommendations</vt:lpstr>
      <vt:lpstr>Staff grades</vt:lpstr>
      <vt:lpstr>answer_sheet</vt:lpstr>
      <vt:lpstr>Answer1</vt:lpstr>
      <vt:lpstr>Answer3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abutt</cp:lastModifiedBy>
  <cp:lastPrinted>2017-12-20T12:07:51Z</cp:lastPrinted>
  <dcterms:created xsi:type="dcterms:W3CDTF">2017-11-02T15:30:02Z</dcterms:created>
  <dcterms:modified xsi:type="dcterms:W3CDTF">2017-12-20T14:44:25Z</dcterms:modified>
</cp:coreProperties>
</file>